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ABE13538-05CA-48A2-8939-68FAC4205F7D}" xr6:coauthVersionLast="40" xr6:coauthVersionMax="40" xr10:uidLastSave="{00000000-0000-0000-0000-000000000000}"/>
  <bookViews>
    <workbookView xWindow="10764" yWindow="72" windowWidth="12156" windowHeight="8952" xr2:uid="{8C30C142-5A81-48FD-93AA-EA6B5D391AD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G18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F21" i="1"/>
  <c r="K21" i="1" s="1"/>
  <c r="G21" i="1"/>
  <c r="H21" i="1"/>
  <c r="I21" i="1"/>
  <c r="J21" i="1"/>
  <c r="F22" i="1"/>
  <c r="K22" i="1"/>
  <c r="F23" i="1"/>
  <c r="K23" i="1" s="1"/>
  <c r="D26" i="1"/>
  <c r="D25" i="1" s="1"/>
  <c r="D24" i="1" s="1"/>
  <c r="E26" i="1"/>
  <c r="E25" i="1" s="1"/>
  <c r="E24" i="1" s="1"/>
  <c r="F26" i="1"/>
  <c r="K26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F29" i="1"/>
  <c r="K29" i="1" s="1"/>
  <c r="G29" i="1"/>
  <c r="H29" i="1"/>
  <c r="I29" i="1"/>
  <c r="J29" i="1"/>
  <c r="F30" i="1"/>
  <c r="K30" i="1"/>
  <c r="F31" i="1"/>
  <c r="K31" i="1" s="1"/>
  <c r="F32" i="1"/>
  <c r="K32" i="1"/>
  <c r="D34" i="1"/>
  <c r="D33" i="1" s="1"/>
  <c r="E34" i="1"/>
  <c r="G34" i="1"/>
  <c r="H34" i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F49" i="1"/>
  <c r="K49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H52" i="1"/>
  <c r="I52" i="1"/>
  <c r="J52" i="1"/>
  <c r="F53" i="1"/>
  <c r="K53" i="1" s="1"/>
  <c r="D55" i="1"/>
  <c r="D54" i="1" s="1"/>
  <c r="E55" i="1"/>
  <c r="E54" i="1" s="1"/>
  <c r="F55" i="1"/>
  <c r="K55" i="1" s="1"/>
  <c r="G55" i="1"/>
  <c r="G54" i="1" s="1"/>
  <c r="F54" i="1" s="1"/>
  <c r="K54" i="1" s="1"/>
  <c r="H55" i="1"/>
  <c r="H54" i="1" s="1"/>
  <c r="I55" i="1"/>
  <c r="I54" i="1" s="1"/>
  <c r="J55" i="1"/>
  <c r="J54" i="1" s="1"/>
  <c r="F56" i="1"/>
  <c r="K56" i="1"/>
  <c r="F57" i="1"/>
  <c r="K57" i="1" s="1"/>
  <c r="D59" i="1"/>
  <c r="D58" i="1" s="1"/>
  <c r="E59" i="1"/>
  <c r="E58" i="1" s="1"/>
  <c r="F59" i="1"/>
  <c r="K59" i="1" s="1"/>
  <c r="G59" i="1"/>
  <c r="G58" i="1" s="1"/>
  <c r="F58" i="1" s="1"/>
  <c r="H59" i="1"/>
  <c r="H58" i="1" s="1"/>
  <c r="I59" i="1"/>
  <c r="I58" i="1" s="1"/>
  <c r="J59" i="1"/>
  <c r="J58" i="1" s="1"/>
  <c r="F60" i="1"/>
  <c r="K60" i="1"/>
  <c r="F61" i="1"/>
  <c r="K61" i="1" s="1"/>
  <c r="F62" i="1"/>
  <c r="K62" i="1"/>
  <c r="F63" i="1"/>
  <c r="K63" i="1" s="1"/>
  <c r="E64" i="1"/>
  <c r="D65" i="1"/>
  <c r="D64" i="1" s="1"/>
  <c r="E65" i="1"/>
  <c r="F65" i="1"/>
  <c r="K65" i="1" s="1"/>
  <c r="G65" i="1"/>
  <c r="G64" i="1" s="1"/>
  <c r="H65" i="1"/>
  <c r="H64" i="1" s="1"/>
  <c r="I65" i="1"/>
  <c r="I64" i="1" s="1"/>
  <c r="J65" i="1"/>
  <c r="J64" i="1" s="1"/>
  <c r="F66" i="1"/>
  <c r="K66" i="1"/>
  <c r="D68" i="1"/>
  <c r="D67" i="1" s="1"/>
  <c r="E68" i="1"/>
  <c r="E67" i="1" s="1"/>
  <c r="G68" i="1"/>
  <c r="F68" i="1" s="1"/>
  <c r="H68" i="1"/>
  <c r="H67" i="1" s="1"/>
  <c r="I68" i="1"/>
  <c r="I67" i="1" s="1"/>
  <c r="J68" i="1"/>
  <c r="J67" i="1" s="1"/>
  <c r="K68" i="1"/>
  <c r="F69" i="1"/>
  <c r="K69" i="1" s="1"/>
  <c r="I71" i="1"/>
  <c r="I70" i="1" s="1"/>
  <c r="D72" i="1"/>
  <c r="D71" i="1" s="1"/>
  <c r="D70" i="1" s="1"/>
  <c r="E72" i="1"/>
  <c r="E71" i="1" s="1"/>
  <c r="E70" i="1" s="1"/>
  <c r="F72" i="1"/>
  <c r="G72" i="1"/>
  <c r="G71" i="1" s="1"/>
  <c r="H72" i="1"/>
  <c r="H71" i="1" s="1"/>
  <c r="H70" i="1" s="1"/>
  <c r="I72" i="1"/>
  <c r="J72" i="1"/>
  <c r="J71" i="1" s="1"/>
  <c r="J70" i="1" s="1"/>
  <c r="F73" i="1"/>
  <c r="K73" i="1"/>
  <c r="F74" i="1"/>
  <c r="K74" i="1" s="1"/>
  <c r="F75" i="1"/>
  <c r="K75" i="1"/>
  <c r="F76" i="1"/>
  <c r="K76" i="1" s="1"/>
  <c r="D77" i="1"/>
  <c r="E77" i="1"/>
  <c r="F77" i="1"/>
  <c r="K77" i="1" s="1"/>
  <c r="G77" i="1"/>
  <c r="H77" i="1"/>
  <c r="I77" i="1"/>
  <c r="J77" i="1"/>
  <c r="F78" i="1"/>
  <c r="K78" i="1"/>
  <c r="F48" i="1" l="1"/>
  <c r="K48" i="1" s="1"/>
  <c r="G47" i="1"/>
  <c r="K72" i="1"/>
  <c r="G67" i="1"/>
  <c r="F67" i="1" s="1"/>
  <c r="K67" i="1" s="1"/>
  <c r="J51" i="1"/>
  <c r="E51" i="1"/>
  <c r="E46" i="1" s="1"/>
  <c r="J46" i="1"/>
  <c r="H33" i="1"/>
  <c r="H16" i="1" s="1"/>
  <c r="H15" i="1" s="1"/>
  <c r="G17" i="1"/>
  <c r="F18" i="1"/>
  <c r="K18" i="1" s="1"/>
  <c r="G51" i="1"/>
  <c r="K58" i="1"/>
  <c r="I51" i="1"/>
  <c r="D51" i="1"/>
  <c r="D46" i="1" s="1"/>
  <c r="I46" i="1"/>
  <c r="G33" i="1"/>
  <c r="E16" i="1"/>
  <c r="F71" i="1"/>
  <c r="K71" i="1" s="1"/>
  <c r="G70" i="1"/>
  <c r="F70" i="1" s="1"/>
  <c r="K70" i="1" s="1"/>
  <c r="F64" i="1"/>
  <c r="K64" i="1" s="1"/>
  <c r="H51" i="1"/>
  <c r="H46" i="1" s="1"/>
  <c r="F38" i="1"/>
  <c r="K38" i="1" s="1"/>
  <c r="J33" i="1"/>
  <c r="J16" i="1" s="1"/>
  <c r="J15" i="1" s="1"/>
  <c r="E33" i="1"/>
  <c r="F25" i="1"/>
  <c r="K25" i="1" s="1"/>
  <c r="G24" i="1"/>
  <c r="F24" i="1" s="1"/>
  <c r="K24" i="1" s="1"/>
  <c r="I16" i="1"/>
  <c r="I15" i="1" s="1"/>
  <c r="D16" i="1"/>
  <c r="G43" i="1"/>
  <c r="F43" i="1" s="1"/>
  <c r="K43" i="1" s="1"/>
  <c r="F52" i="1"/>
  <c r="K52" i="1" s="1"/>
  <c r="F34" i="1"/>
  <c r="K34" i="1" s="1"/>
  <c r="F19" i="1"/>
  <c r="K19" i="1" s="1"/>
  <c r="J13" i="1" l="1"/>
  <c r="J14" i="1"/>
  <c r="H13" i="1"/>
  <c r="H14" i="1"/>
  <c r="I13" i="1"/>
  <c r="I14" i="1"/>
  <c r="F51" i="1"/>
  <c r="K51" i="1" s="1"/>
  <c r="F33" i="1"/>
  <c r="K33" i="1" s="1"/>
  <c r="F47" i="1"/>
  <c r="K47" i="1" s="1"/>
  <c r="G46" i="1"/>
  <c r="F46" i="1" s="1"/>
  <c r="K46" i="1" s="1"/>
  <c r="E15" i="1"/>
  <c r="D15" i="1"/>
  <c r="G16" i="1"/>
  <c r="F17" i="1"/>
  <c r="K17" i="1" s="1"/>
  <c r="E13" i="1" l="1"/>
  <c r="E14" i="1"/>
  <c r="D13" i="1"/>
  <c r="D14" i="1"/>
  <c r="G15" i="1"/>
  <c r="F16" i="1"/>
  <c r="K16" i="1" s="1"/>
  <c r="G14" i="1" l="1"/>
  <c r="F14" i="1" s="1"/>
  <c r="K14" i="1" s="1"/>
  <c r="F15" i="1"/>
  <c r="K15" i="1" s="1"/>
  <c r="G13" i="1"/>
  <c r="F13" i="1" s="1"/>
  <c r="K13" i="1" s="1"/>
</calcChain>
</file>

<file path=xl/sharedStrings.xml><?xml version="1.0" encoding="utf-8"?>
<sst xmlns="http://schemas.openxmlformats.org/spreadsheetml/2006/main" count="225" uniqueCount="225">
  <si>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</si>
  <si>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</si>
  <si>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</si>
  <si>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</si>
  <si>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</si>
  <si>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</si>
  <si>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4,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</si>
  <si>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</si>
  <si>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</si>
  <si>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</si>
  <si>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</si>
  <si>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</si>
  <si>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</si>
  <si>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</si>
  <si>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</si>
  <si>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</si>
  <si>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</si>
  <si>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</si>
  <si>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</si>
  <si>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</si>
  <si>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</si>
  <si>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</si>
  <si>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</si>
  <si>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</si>
  <si>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</si>
  <si>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</si>
  <si>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</si>
  <si>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</si>
  <si>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</si>
  <si>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</si>
  <si>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</si>
  <si>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</si>
  <si>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</si>
  <si>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</si>
  <si>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</si>
  <si>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</si>
  <si>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</si>
  <si>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</si>
  <si>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</si>
  <si>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</si>
  <si>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</si>
  <si>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</si>
  <si>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</si>
  <si>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</si>
  <si>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</si>
  <si>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</si>
  <si>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</si>
  <si>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</si>
  <si>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</si>
  <si>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</si>
  <si>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</si>
  <si>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</si>
  <si>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</si>
  <si>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</si>
  <si>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</si>
  <si>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</si>
  <si>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</si>
  <si>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</si>
  <si>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</si>
  <si>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</si>
  <si>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</si>
  <si>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</si>
  <si>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</si>
  <si>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</si>
  <si>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</si>
  <si>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</si>
  <si>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</si>
  <si>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</si>
  <si>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</si>
  <si>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</si>
  <si>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</si>
  <si>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</si>
  <si>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</si>
  <si>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</si>
  <si>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</si>
  <si>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</si>
  <si>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</si>
  <si>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</si>
  <si>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</si>
  <si>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</si>
  <si>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</si>
  <si>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</si>
  <si>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</si>
  <si>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</si>
  <si>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</si>
  <si>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</si>
  <si>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</si>
  <si>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</si>
  <si>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</si>
  <si>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</si>
  <si>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</si>
  <si>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</si>
  <si>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</si>
  <si>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</si>
  <si>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</si>
  <si>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</si>
  <si>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</si>
  <si>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</si>
  <si>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</si>
  <si>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</si>
  <si>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</si>
  <si>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</si>
  <si>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</si>
  <si>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</si>
  <si>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</si>
  <si>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</si>
  <si>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</si>
  <si>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</si>
  <si>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</si>
  <si>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</si>
  <si>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</si>
  <si>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</si>
  <si>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</si>
  <si>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</si>
  <si>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</si>
  <si>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</si>
  <si>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</si>
  <si>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</si>
  <si>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</si>
  <si>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</si>
  <si>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</si>
  <si>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</si>
  <si>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</si>
  <si>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</si>
  <si>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</si>
  <si>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</si>
  <si>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</si>
  <si>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</si>
  <si>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</si>
  <si>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</si>
  <si>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</si>
  <si>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</si>
  <si>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</si>
  <si>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</si>
  <si>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</si>
  <si>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</si>
  <si>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</si>
  <si>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</si>
  <si>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</si>
  <si>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</si>
  <si>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</si>
  <si>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</si>
  <si>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</si>
  <si>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</si>
  <si>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</si>
  <si>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</si>
  <si>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</si>
  <si>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</si>
  <si>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</si>
  <si>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</si>
  <si>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</si>
  <si>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</si>
  <si>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</si>
  <si>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</si>
  <si>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</si>
  <si>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</si>
  <si>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</si>
  <si>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</si>
  <si>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</si>
  <si>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</si>
  <si>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</si>
  <si>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97</t>
  </si>
  <si>
    <t>Sume provenite din finantarea bugetara a anilor precedenti</t>
  </si>
  <si>
    <t>36.02.32</t>
  </si>
  <si>
    <t>99</t>
  </si>
  <si>
    <t>Sume provenite din finantarea bugetara a anilor precedenti, aferente sectiunii de functionare</t>
  </si>
  <si>
    <t>36.02.32.03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</si>
  <si>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</si>
  <si>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</si>
  <si>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</si>
  <si>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</si>
  <si>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</si>
  <si>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</si>
  <si>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</si>
  <si>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</si>
  <si>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</si>
  <si>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</si>
  <si>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</si>
  <si>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</si>
  <si>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</si>
  <si>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</si>
  <si>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</si>
  <si>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</si>
  <si>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</si>
  <si>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</si>
  <si>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</si>
  <si>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</si>
  <si>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</si>
  <si>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</si>
  <si>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</si>
  <si>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</si>
  <si>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</si>
  <si>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</si>
  <si>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</si>
  <si>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</si>
  <si>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</si>
  <si>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</si>
  <si>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</si>
  <si>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</si>
  <si>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</si>
  <si>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</si>
  <si>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</si>
  <si>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</si>
  <si>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136</t>
  </si>
  <si>
    <t>Planuri si  regulamente de urbanism</t>
  </si>
  <si>
    <t>42.02.05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</si>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</sst>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C6D65-BFD7-44AE-80CE-99E6CA2B02A7}">
  <dimension ref="A1:T15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70.05" customHeigh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" thickBot="1" x14ac:dyDescent="0.35"/>
    <row r="9" spans="1:11" s="6" customFormat="1" ht="15" thickBot="1" x14ac:dyDescent="0.35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" thickBot="1" x14ac:dyDescent="0.35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" thickBot="1" x14ac:dyDescent="0.35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1.6" x14ac:dyDescent="0.3">
      <c r="A13" s="10" t="s">
        <v>23</v>
      </c>
      <c r="B13" s="10" t="s">
        <v>24</v>
      </c>
      <c r="C13" s="10" t="s">
        <v>25</v>
      </c>
      <c r="D13" s="11">
        <f>D15+D64+D67+D70</f>
        <v>3641000</v>
      </c>
      <c r="E13" s="11">
        <f>E15+E64+E67+E70</f>
        <v>8583351</v>
      </c>
      <c r="F13" s="11">
        <f>G13+H13</f>
        <v>9361342</v>
      </c>
      <c r="G13" s="11">
        <f>G15+G64+G67+G70</f>
        <v>1034412</v>
      </c>
      <c r="H13" s="11">
        <f>H15+H64+H67+H70</f>
        <v>8326930</v>
      </c>
      <c r="I13" s="11">
        <f>I15+I64+I67+I70</f>
        <v>8225738</v>
      </c>
      <c r="J13" s="11">
        <f>J15+J64+J67+J70</f>
        <v>170763</v>
      </c>
      <c r="K13" s="11">
        <f>F13-I13-J13</f>
        <v>964841</v>
      </c>
    </row>
    <row r="14" spans="1:11" s="6" customFormat="1" ht="21.6" x14ac:dyDescent="0.3">
      <c r="A14" s="10" t="s">
        <v>26</v>
      </c>
      <c r="B14" s="10" t="s">
        <v>27</v>
      </c>
      <c r="C14" s="10" t="s">
        <v>28</v>
      </c>
      <c r="D14" s="11">
        <f>D15-D34+D64+D67</f>
        <v>709223</v>
      </c>
      <c r="E14" s="11">
        <f>E15-E34+E64+E67</f>
        <v>828227</v>
      </c>
      <c r="F14" s="11">
        <f>G14+H14</f>
        <v>1684324</v>
      </c>
      <c r="G14" s="11">
        <f>G15-G34+G64+G67</f>
        <v>1034412</v>
      </c>
      <c r="H14" s="11">
        <f>H15-H34+H64+H67</f>
        <v>649912</v>
      </c>
      <c r="I14" s="11">
        <f>I15-I34+I64+I67</f>
        <v>548720</v>
      </c>
      <c r="J14" s="11">
        <f>J15-J34+J64+J67</f>
        <v>170763</v>
      </c>
      <c r="K14" s="11">
        <f>F14-I14-J14</f>
        <v>964841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D16+D46</f>
        <v>2992000</v>
      </c>
      <c r="E15" s="11">
        <f>E16+E46</f>
        <v>3796274</v>
      </c>
      <c r="F15" s="11">
        <f>G15+H15</f>
        <v>4581302</v>
      </c>
      <c r="G15" s="11">
        <f>G16+G46</f>
        <v>1034412</v>
      </c>
      <c r="H15" s="11">
        <f>H16+H46</f>
        <v>3546890</v>
      </c>
      <c r="I15" s="11">
        <f>I16+I46</f>
        <v>3445698</v>
      </c>
      <c r="J15" s="11">
        <f>J16+J46</f>
        <v>170763</v>
      </c>
      <c r="K15" s="11">
        <f>F15-I15-J15</f>
        <v>964841</v>
      </c>
    </row>
    <row r="16" spans="1:11" s="6" customFormat="1" x14ac:dyDescent="0.3">
      <c r="A16" s="10" t="s">
        <v>32</v>
      </c>
      <c r="B16" s="10" t="s">
        <v>33</v>
      </c>
      <c r="C16" s="10" t="s">
        <v>34</v>
      </c>
      <c r="D16" s="11">
        <f>D17+D24+D33+D43</f>
        <v>2837000</v>
      </c>
      <c r="E16" s="11">
        <f>E17+E24+E33+E43</f>
        <v>3641274</v>
      </c>
      <c r="F16" s="11">
        <f>G16+H16</f>
        <v>4348376</v>
      </c>
      <c r="G16" s="11">
        <f>G17+G24+G33+G43</f>
        <v>838097</v>
      </c>
      <c r="H16" s="11">
        <f>H17+H24+H33+H43</f>
        <v>3510279</v>
      </c>
      <c r="I16" s="11">
        <f>I17+I24+I33+I43</f>
        <v>3413573</v>
      </c>
      <c r="J16" s="11">
        <f>J17+J24+J33+J43</f>
        <v>108626</v>
      </c>
      <c r="K16" s="11">
        <f>F16-I16-J16</f>
        <v>826177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+D18</f>
        <v>196000</v>
      </c>
      <c r="E17" s="11">
        <f>+E18</f>
        <v>315000</v>
      </c>
      <c r="F17" s="11">
        <f>G17+H17</f>
        <v>314521</v>
      </c>
      <c r="G17" s="11">
        <f>+G18</f>
        <v>0</v>
      </c>
      <c r="H17" s="11">
        <f>+H18</f>
        <v>314521</v>
      </c>
      <c r="I17" s="11">
        <f>+I18</f>
        <v>314521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38</v>
      </c>
      <c r="B18" s="10" t="s">
        <v>39</v>
      </c>
      <c r="C18" s="10" t="s">
        <v>40</v>
      </c>
      <c r="D18" s="11">
        <f>D19+D21</f>
        <v>196000</v>
      </c>
      <c r="E18" s="11">
        <f>E19+E21</f>
        <v>315000</v>
      </c>
      <c r="F18" s="11">
        <f>G18+H18</f>
        <v>314521</v>
      </c>
      <c r="G18" s="11">
        <f>G19+G21</f>
        <v>0</v>
      </c>
      <c r="H18" s="11">
        <f>H19+H21</f>
        <v>314521</v>
      </c>
      <c r="I18" s="11">
        <f>I19+I21</f>
        <v>314521</v>
      </c>
      <c r="J18" s="11">
        <f>J19+J21</f>
        <v>0</v>
      </c>
      <c r="K18" s="11">
        <f>F18-I18-J18</f>
        <v>0</v>
      </c>
    </row>
    <row r="19" spans="1:11" s="6" customFormat="1" x14ac:dyDescent="0.3">
      <c r="A19" s="10" t="s">
        <v>41</v>
      </c>
      <c r="B19" s="10" t="s">
        <v>42</v>
      </c>
      <c r="C19" s="10" t="s">
        <v>43</v>
      </c>
      <c r="D19" s="11">
        <f>+D20</f>
        <v>25000</v>
      </c>
      <c r="E19" s="11">
        <f>+E20</f>
        <v>25000</v>
      </c>
      <c r="F19" s="11">
        <f>G19+H19</f>
        <v>2479</v>
      </c>
      <c r="G19" s="11">
        <f>+G20</f>
        <v>0</v>
      </c>
      <c r="H19" s="11">
        <f>+H20</f>
        <v>2479</v>
      </c>
      <c r="I19" s="11">
        <f>+I20</f>
        <v>2479</v>
      </c>
      <c r="J19" s="11">
        <f>+J20</f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v>25000</v>
      </c>
      <c r="E20" s="11">
        <v>25000</v>
      </c>
      <c r="F20" s="11">
        <f>G20+H20</f>
        <v>2479</v>
      </c>
      <c r="G20" s="11">
        <v>0</v>
      </c>
      <c r="H20" s="11">
        <v>2479</v>
      </c>
      <c r="I20" s="11">
        <v>2479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47</v>
      </c>
      <c r="B21" s="10" t="s">
        <v>48</v>
      </c>
      <c r="C21" s="10" t="s">
        <v>49</v>
      </c>
      <c r="D21" s="11">
        <f>D22+D23</f>
        <v>171000</v>
      </c>
      <c r="E21" s="11">
        <f>E22+E23</f>
        <v>290000</v>
      </c>
      <c r="F21" s="11">
        <f>G21+H21</f>
        <v>312042</v>
      </c>
      <c r="G21" s="11">
        <f>G22+G23</f>
        <v>0</v>
      </c>
      <c r="H21" s="11">
        <f>H22+H23</f>
        <v>312042</v>
      </c>
      <c r="I21" s="11">
        <f>I22+I23</f>
        <v>312042</v>
      </c>
      <c r="J21" s="11">
        <f>J22+J23</f>
        <v>0</v>
      </c>
      <c r="K21" s="11">
        <f>F21-I21-J21</f>
        <v>0</v>
      </c>
    </row>
    <row r="22" spans="1:11" s="6" customFormat="1" x14ac:dyDescent="0.3">
      <c r="A22" s="10" t="s">
        <v>50</v>
      </c>
      <c r="B22" s="10" t="s">
        <v>51</v>
      </c>
      <c r="C22" s="10" t="s">
        <v>52</v>
      </c>
      <c r="D22" s="11">
        <v>108000</v>
      </c>
      <c r="E22" s="11">
        <v>129000</v>
      </c>
      <c r="F22" s="11">
        <f>G22+H22</f>
        <v>140926</v>
      </c>
      <c r="G22" s="11">
        <v>0</v>
      </c>
      <c r="H22" s="11">
        <v>140926</v>
      </c>
      <c r="I22" s="11">
        <v>140926</v>
      </c>
      <c r="J22" s="11">
        <v>0</v>
      </c>
      <c r="K22" s="11">
        <f>F22-I22-J22</f>
        <v>0</v>
      </c>
    </row>
    <row r="23" spans="1:11" s="6" customFormat="1" ht="21.6" x14ac:dyDescent="0.3">
      <c r="A23" s="10" t="s">
        <v>53</v>
      </c>
      <c r="B23" s="10" t="s">
        <v>54</v>
      </c>
      <c r="C23" s="10" t="s">
        <v>55</v>
      </c>
      <c r="D23" s="11">
        <v>63000</v>
      </c>
      <c r="E23" s="11">
        <v>161000</v>
      </c>
      <c r="F23" s="11">
        <f>G23+H23</f>
        <v>171116</v>
      </c>
      <c r="G23" s="11">
        <v>0</v>
      </c>
      <c r="H23" s="11">
        <v>171116</v>
      </c>
      <c r="I23" s="11">
        <v>171116</v>
      </c>
      <c r="J23" s="11">
        <v>0</v>
      </c>
      <c r="K23" s="11">
        <f>F23-I23-J23</f>
        <v>0</v>
      </c>
    </row>
    <row r="24" spans="1:11" s="6" customFormat="1" x14ac:dyDescent="0.3">
      <c r="A24" s="10" t="s">
        <v>56</v>
      </c>
      <c r="B24" s="10" t="s">
        <v>57</v>
      </c>
      <c r="C24" s="10" t="s">
        <v>58</v>
      </c>
      <c r="D24" s="11">
        <f>D25</f>
        <v>304000</v>
      </c>
      <c r="E24" s="11">
        <f>E25</f>
        <v>304004</v>
      </c>
      <c r="F24" s="11">
        <f>G24+H24</f>
        <v>880875</v>
      </c>
      <c r="G24" s="11">
        <f>G25</f>
        <v>685385</v>
      </c>
      <c r="H24" s="11">
        <f>H25</f>
        <v>195490</v>
      </c>
      <c r="I24" s="11">
        <f>I25</f>
        <v>184926</v>
      </c>
      <c r="J24" s="11">
        <f>J25</f>
        <v>34955</v>
      </c>
      <c r="K24" s="11">
        <f>F24-I24-J24</f>
        <v>660994</v>
      </c>
    </row>
    <row r="25" spans="1:11" s="6" customFormat="1" ht="21.6" x14ac:dyDescent="0.3">
      <c r="A25" s="10" t="s">
        <v>59</v>
      </c>
      <c r="B25" s="10" t="s">
        <v>60</v>
      </c>
      <c r="C25" s="10" t="s">
        <v>61</v>
      </c>
      <c r="D25" s="11">
        <f>D26+D29</f>
        <v>304000</v>
      </c>
      <c r="E25" s="11">
        <f>E26+E29</f>
        <v>304004</v>
      </c>
      <c r="F25" s="11">
        <f>G25+H25</f>
        <v>880875</v>
      </c>
      <c r="G25" s="11">
        <f>G26+G29</f>
        <v>685385</v>
      </c>
      <c r="H25" s="11">
        <f>H26+H29</f>
        <v>195490</v>
      </c>
      <c r="I25" s="11">
        <f>I26+I29</f>
        <v>184926</v>
      </c>
      <c r="J25" s="11">
        <f>J26+J29</f>
        <v>34955</v>
      </c>
      <c r="K25" s="11">
        <f>F25-I25-J25</f>
        <v>660994</v>
      </c>
    </row>
    <row r="26" spans="1:11" s="6" customFormat="1" ht="21.6" x14ac:dyDescent="0.3">
      <c r="A26" s="10" t="s">
        <v>62</v>
      </c>
      <c r="B26" s="10" t="s">
        <v>63</v>
      </c>
      <c r="C26" s="10" t="s">
        <v>64</v>
      </c>
      <c r="D26" s="11">
        <f>D27+D28</f>
        <v>18000</v>
      </c>
      <c r="E26" s="11">
        <f>E27+E28</f>
        <v>18004</v>
      </c>
      <c r="F26" s="11">
        <f>G26+H26</f>
        <v>123647</v>
      </c>
      <c r="G26" s="11">
        <f>G27+G28</f>
        <v>55416</v>
      </c>
      <c r="H26" s="11">
        <f>H27+H28</f>
        <v>68231</v>
      </c>
      <c r="I26" s="11">
        <f>I27+I28</f>
        <v>19315</v>
      </c>
      <c r="J26" s="11">
        <f>J27+J28</f>
        <v>32915</v>
      </c>
      <c r="K26" s="11">
        <f>F26-I26-J26</f>
        <v>71417</v>
      </c>
    </row>
    <row r="27" spans="1:11" s="6" customFormat="1" x14ac:dyDescent="0.3">
      <c r="A27" s="10" t="s">
        <v>65</v>
      </c>
      <c r="B27" s="10" t="s">
        <v>66</v>
      </c>
      <c r="C27" s="10" t="s">
        <v>67</v>
      </c>
      <c r="D27" s="11">
        <v>15000</v>
      </c>
      <c r="E27" s="11">
        <v>15000</v>
      </c>
      <c r="F27" s="11">
        <f>G27+H27</f>
        <v>88278</v>
      </c>
      <c r="G27" s="11">
        <v>20047</v>
      </c>
      <c r="H27" s="11">
        <v>68231</v>
      </c>
      <c r="I27" s="11">
        <v>16861</v>
      </c>
      <c r="J27" s="11">
        <v>0</v>
      </c>
      <c r="K27" s="11">
        <f>F27-I27-J27</f>
        <v>71417</v>
      </c>
    </row>
    <row r="28" spans="1:11" s="6" customFormat="1" x14ac:dyDescent="0.3">
      <c r="A28" s="10" t="s">
        <v>68</v>
      </c>
      <c r="B28" s="10" t="s">
        <v>69</v>
      </c>
      <c r="C28" s="10" t="s">
        <v>70</v>
      </c>
      <c r="D28" s="11">
        <v>3000</v>
      </c>
      <c r="E28" s="11">
        <v>3004</v>
      </c>
      <c r="F28" s="11">
        <f>G28+H28</f>
        <v>35369</v>
      </c>
      <c r="G28" s="11">
        <v>35369</v>
      </c>
      <c r="H28" s="11">
        <v>0</v>
      </c>
      <c r="I28" s="11">
        <v>2454</v>
      </c>
      <c r="J28" s="11">
        <v>32915</v>
      </c>
      <c r="K28" s="11">
        <f>F28-I28-J28</f>
        <v>0</v>
      </c>
    </row>
    <row r="29" spans="1:11" s="6" customFormat="1" ht="21.6" x14ac:dyDescent="0.3">
      <c r="A29" s="10" t="s">
        <v>71</v>
      </c>
      <c r="B29" s="10" t="s">
        <v>72</v>
      </c>
      <c r="C29" s="10" t="s">
        <v>73</v>
      </c>
      <c r="D29" s="11">
        <f>D30+D31+D32</f>
        <v>286000</v>
      </c>
      <c r="E29" s="11">
        <f>E30+E31+E32</f>
        <v>286000</v>
      </c>
      <c r="F29" s="11">
        <f>G29+H29</f>
        <v>757228</v>
      </c>
      <c r="G29" s="11">
        <f>G30+G31+G32</f>
        <v>629969</v>
      </c>
      <c r="H29" s="11">
        <f>H30+H31+H32</f>
        <v>127259</v>
      </c>
      <c r="I29" s="11">
        <f>I30+I31+I32</f>
        <v>165611</v>
      </c>
      <c r="J29" s="11">
        <f>J30+J31+J32</f>
        <v>2040</v>
      </c>
      <c r="K29" s="11">
        <f>F29-I29-J29</f>
        <v>589577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36000</v>
      </c>
      <c r="E30" s="11">
        <v>36000</v>
      </c>
      <c r="F30" s="11">
        <f>G30+H30</f>
        <v>122773</v>
      </c>
      <c r="G30" s="11">
        <v>94868</v>
      </c>
      <c r="H30" s="11">
        <v>27905</v>
      </c>
      <c r="I30" s="11">
        <v>29369</v>
      </c>
      <c r="J30" s="11">
        <v>0</v>
      </c>
      <c r="K30" s="11">
        <f>F30-I30-J30</f>
        <v>93404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2888</v>
      </c>
      <c r="G31" s="11">
        <v>2888</v>
      </c>
      <c r="H31" s="11">
        <v>0</v>
      </c>
      <c r="I31" s="11">
        <v>848</v>
      </c>
      <c r="J31" s="11">
        <v>2040</v>
      </c>
      <c r="K31" s="11">
        <f>F31-I31-J31</f>
        <v>0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250000</v>
      </c>
      <c r="E32" s="11">
        <v>250000</v>
      </c>
      <c r="F32" s="11">
        <f>G32+H32</f>
        <v>631567</v>
      </c>
      <c r="G32" s="11">
        <v>532213</v>
      </c>
      <c r="H32" s="11">
        <v>99354</v>
      </c>
      <c r="I32" s="11">
        <v>135394</v>
      </c>
      <c r="J32" s="11">
        <v>0</v>
      </c>
      <c r="K32" s="11">
        <f>F32-I32-J32</f>
        <v>496173</v>
      </c>
    </row>
    <row r="33" spans="1:11" s="6" customFormat="1" ht="21.6" x14ac:dyDescent="0.3">
      <c r="A33" s="10" t="s">
        <v>83</v>
      </c>
      <c r="B33" s="10" t="s">
        <v>84</v>
      </c>
      <c r="C33" s="10" t="s">
        <v>85</v>
      </c>
      <c r="D33" s="11">
        <f>D34+D38</f>
        <v>2337000</v>
      </c>
      <c r="E33" s="11">
        <f>E34+E38</f>
        <v>3022270</v>
      </c>
      <c r="F33" s="11">
        <f>G33+H33</f>
        <v>3149286</v>
      </c>
      <c r="G33" s="11">
        <f>G34+G38</f>
        <v>150606</v>
      </c>
      <c r="H33" s="11">
        <f>H34+H38</f>
        <v>2998680</v>
      </c>
      <c r="I33" s="11">
        <f>I34+I38</f>
        <v>2914126</v>
      </c>
      <c r="J33" s="11">
        <f>J34+J38</f>
        <v>73671</v>
      </c>
      <c r="K33" s="11">
        <f>F33-I33-J33</f>
        <v>161489</v>
      </c>
    </row>
    <row r="34" spans="1:11" s="6" customFormat="1" ht="21.6" x14ac:dyDescent="0.3">
      <c r="A34" s="10" t="s">
        <v>86</v>
      </c>
      <c r="B34" s="10" t="s">
        <v>87</v>
      </c>
      <c r="C34" s="10" t="s">
        <v>88</v>
      </c>
      <c r="D34" s="11">
        <f>+D35+D36+D37</f>
        <v>2291000</v>
      </c>
      <c r="E34" s="11">
        <f>+E35+E36+E37</f>
        <v>2976270</v>
      </c>
      <c r="F34" s="11">
        <f>G34+H34</f>
        <v>2898870</v>
      </c>
      <c r="G34" s="11">
        <f>+G35+G36+G37</f>
        <v>0</v>
      </c>
      <c r="H34" s="11">
        <f>+H35+H36+H37</f>
        <v>2898870</v>
      </c>
      <c r="I34" s="11">
        <f>+I35+I36+I37</f>
        <v>2898870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89</v>
      </c>
      <c r="B35" s="10" t="s">
        <v>90</v>
      </c>
      <c r="C35" s="10" t="s">
        <v>91</v>
      </c>
      <c r="D35" s="11">
        <v>919000</v>
      </c>
      <c r="E35" s="11">
        <v>944000</v>
      </c>
      <c r="F35" s="11">
        <f>G35+H35</f>
        <v>866600</v>
      </c>
      <c r="G35" s="11">
        <v>0</v>
      </c>
      <c r="H35" s="11">
        <v>866600</v>
      </c>
      <c r="I35" s="11">
        <v>866600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92</v>
      </c>
      <c r="B36" s="10" t="s">
        <v>93</v>
      </c>
      <c r="C36" s="10" t="s">
        <v>94</v>
      </c>
      <c r="D36" s="11">
        <v>50000</v>
      </c>
      <c r="E36" s="11">
        <v>50000</v>
      </c>
      <c r="F36" s="11">
        <f>G36+H36</f>
        <v>50000</v>
      </c>
      <c r="G36" s="11">
        <v>0</v>
      </c>
      <c r="H36" s="11">
        <v>50000</v>
      </c>
      <c r="I36" s="11">
        <v>50000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96</v>
      </c>
      <c r="C37" s="10" t="s">
        <v>97</v>
      </c>
      <c r="D37" s="11">
        <v>1322000</v>
      </c>
      <c r="E37" s="11">
        <v>1982270</v>
      </c>
      <c r="F37" s="11">
        <f>G37+H37</f>
        <v>1982270</v>
      </c>
      <c r="G37" s="11">
        <v>0</v>
      </c>
      <c r="H37" s="11">
        <v>1982270</v>
      </c>
      <c r="I37" s="11">
        <v>1982270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98</v>
      </c>
      <c r="B38" s="10" t="s">
        <v>99</v>
      </c>
      <c r="C38" s="10" t="s">
        <v>100</v>
      </c>
      <c r="D38" s="11">
        <f>D39+D42</f>
        <v>46000</v>
      </c>
      <c r="E38" s="11">
        <f>E39+E42</f>
        <v>46000</v>
      </c>
      <c r="F38" s="11">
        <f>G38+H38</f>
        <v>250416</v>
      </c>
      <c r="G38" s="11">
        <f>G39+G42</f>
        <v>150606</v>
      </c>
      <c r="H38" s="11">
        <f>H39+H42</f>
        <v>99810</v>
      </c>
      <c r="I38" s="11">
        <f>I39+I42</f>
        <v>15256</v>
      </c>
      <c r="J38" s="11">
        <f>J39+J42</f>
        <v>73671</v>
      </c>
      <c r="K38" s="11">
        <f>F38-I38-J38</f>
        <v>161489</v>
      </c>
    </row>
    <row r="39" spans="1:11" s="6" customFormat="1" ht="21.6" x14ac:dyDescent="0.3">
      <c r="A39" s="10" t="s">
        <v>101</v>
      </c>
      <c r="B39" s="10" t="s">
        <v>102</v>
      </c>
      <c r="C39" s="10" t="s">
        <v>103</v>
      </c>
      <c r="D39" s="11">
        <f>D40+D41</f>
        <v>46000</v>
      </c>
      <c r="E39" s="11">
        <f>E40+E41</f>
        <v>46000</v>
      </c>
      <c r="F39" s="11">
        <f>G39+H39</f>
        <v>250106</v>
      </c>
      <c r="G39" s="11">
        <f>G40+G41</f>
        <v>150606</v>
      </c>
      <c r="H39" s="11">
        <f>H40+H41</f>
        <v>99500</v>
      </c>
      <c r="I39" s="11">
        <f>I40+I41</f>
        <v>14946</v>
      </c>
      <c r="J39" s="11">
        <f>J40+J41</f>
        <v>73671</v>
      </c>
      <c r="K39" s="11">
        <f>F39-I39-J39</f>
        <v>161489</v>
      </c>
    </row>
    <row r="40" spans="1:11" s="6" customFormat="1" ht="21.6" x14ac:dyDescent="0.3">
      <c r="A40" s="10" t="s">
        <v>104</v>
      </c>
      <c r="B40" s="10" t="s">
        <v>105</v>
      </c>
      <c r="C40" s="10" t="s">
        <v>106</v>
      </c>
      <c r="D40" s="11">
        <v>37000</v>
      </c>
      <c r="E40" s="11">
        <v>37000</v>
      </c>
      <c r="F40" s="11">
        <f>G40+H40</f>
        <v>172415</v>
      </c>
      <c r="G40" s="11">
        <v>72915</v>
      </c>
      <c r="H40" s="11">
        <v>99500</v>
      </c>
      <c r="I40" s="11">
        <v>10926</v>
      </c>
      <c r="J40" s="11">
        <v>0</v>
      </c>
      <c r="K40" s="11">
        <f>F40-I40-J40</f>
        <v>161489</v>
      </c>
    </row>
    <row r="41" spans="1:11" s="6" customFormat="1" ht="21.6" x14ac:dyDescent="0.3">
      <c r="A41" s="10" t="s">
        <v>107</v>
      </c>
      <c r="B41" s="10" t="s">
        <v>108</v>
      </c>
      <c r="C41" s="10" t="s">
        <v>109</v>
      </c>
      <c r="D41" s="11">
        <v>9000</v>
      </c>
      <c r="E41" s="11">
        <v>9000</v>
      </c>
      <c r="F41" s="11">
        <f>G41+H41</f>
        <v>77691</v>
      </c>
      <c r="G41" s="11">
        <v>77691</v>
      </c>
      <c r="H41" s="11">
        <v>0</v>
      </c>
      <c r="I41" s="11">
        <v>4020</v>
      </c>
      <c r="J41" s="11">
        <v>73671</v>
      </c>
      <c r="K41" s="11">
        <f>F41-I41-J41</f>
        <v>0</v>
      </c>
    </row>
    <row r="42" spans="1:11" s="6" customFormat="1" ht="21.6" x14ac:dyDescent="0.3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310</v>
      </c>
      <c r="G42" s="11">
        <v>0</v>
      </c>
      <c r="H42" s="11">
        <v>310</v>
      </c>
      <c r="I42" s="11">
        <v>310</v>
      </c>
      <c r="J42" s="11">
        <v>0</v>
      </c>
      <c r="K42" s="11">
        <f>F42-I42-J42</f>
        <v>0</v>
      </c>
    </row>
    <row r="43" spans="1:11" s="6" customFormat="1" x14ac:dyDescent="0.3">
      <c r="A43" s="10" t="s">
        <v>113</v>
      </c>
      <c r="B43" s="10" t="s">
        <v>114</v>
      </c>
      <c r="C43" s="10" t="s">
        <v>115</v>
      </c>
      <c r="D43" s="11">
        <f>D44</f>
        <v>0</v>
      </c>
      <c r="E43" s="11">
        <f>E44</f>
        <v>0</v>
      </c>
      <c r="F43" s="11">
        <f>G43+H43</f>
        <v>3694</v>
      </c>
      <c r="G43" s="11">
        <f>G44</f>
        <v>2106</v>
      </c>
      <c r="H43" s="11">
        <f>H44</f>
        <v>1588</v>
      </c>
      <c r="I43" s="11">
        <f>I44</f>
        <v>0</v>
      </c>
      <c r="J43" s="11">
        <f>J44</f>
        <v>0</v>
      </c>
      <c r="K43" s="11">
        <f>F43-I43-J43</f>
        <v>3694</v>
      </c>
    </row>
    <row r="44" spans="1:11" s="6" customFormat="1" x14ac:dyDescent="0.3">
      <c r="A44" s="10" t="s">
        <v>116</v>
      </c>
      <c r="B44" s="10" t="s">
        <v>117</v>
      </c>
      <c r="C44" s="10" t="s">
        <v>118</v>
      </c>
      <c r="D44" s="11">
        <f>D45</f>
        <v>0</v>
      </c>
      <c r="E44" s="11">
        <f>E45</f>
        <v>0</v>
      </c>
      <c r="F44" s="11">
        <f>G44+H44</f>
        <v>3694</v>
      </c>
      <c r="G44" s="11">
        <f>G45</f>
        <v>2106</v>
      </c>
      <c r="H44" s="11">
        <f>H45</f>
        <v>1588</v>
      </c>
      <c r="I44" s="11">
        <f>I45</f>
        <v>0</v>
      </c>
      <c r="J44" s="11">
        <f>J45</f>
        <v>0</v>
      </c>
      <c r="K44" s="11">
        <f>F44-I44-J44</f>
        <v>3694</v>
      </c>
    </row>
    <row r="45" spans="1:11" s="6" customFormat="1" x14ac:dyDescent="0.3">
      <c r="A45" s="10" t="s">
        <v>119</v>
      </c>
      <c r="B45" s="10" t="s">
        <v>120</v>
      </c>
      <c r="C45" s="10" t="s">
        <v>121</v>
      </c>
      <c r="D45" s="11">
        <v>0</v>
      </c>
      <c r="E45" s="11">
        <v>0</v>
      </c>
      <c r="F45" s="11">
        <f>G45+H45</f>
        <v>3694</v>
      </c>
      <c r="G45" s="11">
        <v>2106</v>
      </c>
      <c r="H45" s="11">
        <v>1588</v>
      </c>
      <c r="I45" s="11">
        <v>0</v>
      </c>
      <c r="J45" s="11">
        <v>0</v>
      </c>
      <c r="K45" s="11">
        <f>F45-I45-J45</f>
        <v>3694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f>D47+D51</f>
        <v>155000</v>
      </c>
      <c r="E46" s="11">
        <f>E47+E51</f>
        <v>155000</v>
      </c>
      <c r="F46" s="11">
        <f>G46+H46</f>
        <v>232926</v>
      </c>
      <c r="G46" s="11">
        <f>G47+G51</f>
        <v>196315</v>
      </c>
      <c r="H46" s="11">
        <f>H47+H51</f>
        <v>36611</v>
      </c>
      <c r="I46" s="11">
        <f>I47+I51</f>
        <v>32125</v>
      </c>
      <c r="J46" s="11">
        <f>J47+J51</f>
        <v>62137</v>
      </c>
      <c r="K46" s="11">
        <f>F46-I46-J46</f>
        <v>138664</v>
      </c>
    </row>
    <row r="47" spans="1:11" s="6" customFormat="1" x14ac:dyDescent="0.3">
      <c r="A47" s="10" t="s">
        <v>125</v>
      </c>
      <c r="B47" s="10" t="s">
        <v>126</v>
      </c>
      <c r="C47" s="10" t="s">
        <v>127</v>
      </c>
      <c r="D47" s="11">
        <f>D48</f>
        <v>35000</v>
      </c>
      <c r="E47" s="11">
        <f>E48</f>
        <v>35000</v>
      </c>
      <c r="F47" s="11">
        <f>G47+H47</f>
        <v>52310</v>
      </c>
      <c r="G47" s="11">
        <f>G48</f>
        <v>22508</v>
      </c>
      <c r="H47" s="11">
        <f>H48</f>
        <v>29802</v>
      </c>
      <c r="I47" s="11">
        <f>I48</f>
        <v>15896</v>
      </c>
      <c r="J47" s="11">
        <f>J48</f>
        <v>0</v>
      </c>
      <c r="K47" s="11">
        <f>F47-I47-J47</f>
        <v>36414</v>
      </c>
    </row>
    <row r="48" spans="1:11" s="6" customFormat="1" ht="21.6" x14ac:dyDescent="0.3">
      <c r="A48" s="10" t="s">
        <v>128</v>
      </c>
      <c r="B48" s="10" t="s">
        <v>129</v>
      </c>
      <c r="C48" s="10" t="s">
        <v>130</v>
      </c>
      <c r="D48" s="11">
        <f>+D49</f>
        <v>35000</v>
      </c>
      <c r="E48" s="11">
        <f>+E49</f>
        <v>35000</v>
      </c>
      <c r="F48" s="11">
        <f>G48+H48</f>
        <v>52310</v>
      </c>
      <c r="G48" s="11">
        <f>+G49</f>
        <v>22508</v>
      </c>
      <c r="H48" s="11">
        <f>+H49</f>
        <v>29802</v>
      </c>
      <c r="I48" s="11">
        <f>+I49</f>
        <v>15896</v>
      </c>
      <c r="J48" s="11">
        <f>+J49</f>
        <v>0</v>
      </c>
      <c r="K48" s="11">
        <f>F48-I48-J48</f>
        <v>36414</v>
      </c>
    </row>
    <row r="49" spans="1:11" s="6" customFormat="1" x14ac:dyDescent="0.3">
      <c r="A49" s="10" t="s">
        <v>131</v>
      </c>
      <c r="B49" s="10" t="s">
        <v>132</v>
      </c>
      <c r="C49" s="10" t="s">
        <v>133</v>
      </c>
      <c r="D49" s="11">
        <f>D50</f>
        <v>35000</v>
      </c>
      <c r="E49" s="11">
        <f>E50</f>
        <v>35000</v>
      </c>
      <c r="F49" s="11">
        <f>G49+H49</f>
        <v>52310</v>
      </c>
      <c r="G49" s="11">
        <f>G50</f>
        <v>22508</v>
      </c>
      <c r="H49" s="11">
        <f>H50</f>
        <v>29802</v>
      </c>
      <c r="I49" s="11">
        <f>I50</f>
        <v>15896</v>
      </c>
      <c r="J49" s="11">
        <f>J50</f>
        <v>0</v>
      </c>
      <c r="K49" s="11">
        <f>F49-I49-J49</f>
        <v>36414</v>
      </c>
    </row>
    <row r="50" spans="1:11" s="6" customFormat="1" ht="21.6" x14ac:dyDescent="0.3">
      <c r="A50" s="10" t="s">
        <v>134</v>
      </c>
      <c r="B50" s="10" t="s">
        <v>135</v>
      </c>
      <c r="C50" s="10" t="s">
        <v>136</v>
      </c>
      <c r="D50" s="11">
        <v>35000</v>
      </c>
      <c r="E50" s="11">
        <v>35000</v>
      </c>
      <c r="F50" s="11">
        <f>G50+H50</f>
        <v>52310</v>
      </c>
      <c r="G50" s="11">
        <v>22508</v>
      </c>
      <c r="H50" s="11">
        <v>29802</v>
      </c>
      <c r="I50" s="11">
        <v>15896</v>
      </c>
      <c r="J50" s="11">
        <v>0</v>
      </c>
      <c r="K50" s="11">
        <f>F50-I50-J50</f>
        <v>36414</v>
      </c>
    </row>
    <row r="51" spans="1:11" s="6" customFormat="1" ht="21.6" x14ac:dyDescent="0.3">
      <c r="A51" s="10" t="s">
        <v>137</v>
      </c>
      <c r="B51" s="10" t="s">
        <v>138</v>
      </c>
      <c r="C51" s="10" t="s">
        <v>139</v>
      </c>
      <c r="D51" s="11">
        <f>+D52+D54+D58</f>
        <v>120000</v>
      </c>
      <c r="E51" s="11">
        <f>+E52+E54+E58</f>
        <v>120000</v>
      </c>
      <c r="F51" s="11">
        <f>G51+H51</f>
        <v>180616</v>
      </c>
      <c r="G51" s="11">
        <f>+G52+G54+G58</f>
        <v>173807</v>
      </c>
      <c r="H51" s="11">
        <f>+H52+H54+H58</f>
        <v>6809</v>
      </c>
      <c r="I51" s="11">
        <f>+I52+I54+I58</f>
        <v>16229</v>
      </c>
      <c r="J51" s="11">
        <f>+J52+J54+J58</f>
        <v>62137</v>
      </c>
      <c r="K51" s="11">
        <f>F51-I51-J51</f>
        <v>102250</v>
      </c>
    </row>
    <row r="52" spans="1:11" s="6" customFormat="1" ht="21.6" x14ac:dyDescent="0.3">
      <c r="A52" s="10" t="s">
        <v>140</v>
      </c>
      <c r="B52" s="10" t="s">
        <v>141</v>
      </c>
      <c r="C52" s="10" t="s">
        <v>142</v>
      </c>
      <c r="D52" s="11">
        <f>D53</f>
        <v>5000</v>
      </c>
      <c r="E52" s="11">
        <f>E53</f>
        <v>5000</v>
      </c>
      <c r="F52" s="11">
        <f>G52+H52</f>
        <v>3737</v>
      </c>
      <c r="G52" s="11">
        <f>G53</f>
        <v>0</v>
      </c>
      <c r="H52" s="11">
        <f>H53</f>
        <v>3737</v>
      </c>
      <c r="I52" s="11">
        <f>I53</f>
        <v>3737</v>
      </c>
      <c r="J52" s="11">
        <f>J53</f>
        <v>0</v>
      </c>
      <c r="K52" s="11">
        <f>F52-I52-J52</f>
        <v>0</v>
      </c>
    </row>
    <row r="53" spans="1:11" s="6" customFormat="1" x14ac:dyDescent="0.3">
      <c r="A53" s="10" t="s">
        <v>143</v>
      </c>
      <c r="B53" s="10" t="s">
        <v>144</v>
      </c>
      <c r="C53" s="10" t="s">
        <v>145</v>
      </c>
      <c r="D53" s="11">
        <v>5000</v>
      </c>
      <c r="E53" s="11">
        <v>5000</v>
      </c>
      <c r="F53" s="11">
        <f>G53+H53</f>
        <v>3737</v>
      </c>
      <c r="G53" s="11">
        <v>0</v>
      </c>
      <c r="H53" s="11">
        <v>3737</v>
      </c>
      <c r="I53" s="11">
        <v>3737</v>
      </c>
      <c r="J53" s="11">
        <v>0</v>
      </c>
      <c r="K53" s="11">
        <f>F53-I53-J53</f>
        <v>0</v>
      </c>
    </row>
    <row r="54" spans="1:11" s="6" customFormat="1" ht="21.6" x14ac:dyDescent="0.3">
      <c r="A54" s="10" t="s">
        <v>146</v>
      </c>
      <c r="B54" s="10" t="s">
        <v>147</v>
      </c>
      <c r="C54" s="10" t="s">
        <v>148</v>
      </c>
      <c r="D54" s="11">
        <f>D55+D57</f>
        <v>110000</v>
      </c>
      <c r="E54" s="11">
        <f>E55+E57</f>
        <v>110000</v>
      </c>
      <c r="F54" s="11">
        <f>G54+H54</f>
        <v>171971</v>
      </c>
      <c r="G54" s="11">
        <f>G55+G57</f>
        <v>171971</v>
      </c>
      <c r="H54" s="11">
        <f>H55+H57</f>
        <v>0</v>
      </c>
      <c r="I54" s="11">
        <f>I55+I57</f>
        <v>9420</v>
      </c>
      <c r="J54" s="11">
        <f>J55+J57</f>
        <v>62137</v>
      </c>
      <c r="K54" s="11">
        <f>F54-I54-J54</f>
        <v>100414</v>
      </c>
    </row>
    <row r="55" spans="1:11" s="6" customFormat="1" ht="21.6" x14ac:dyDescent="0.3">
      <c r="A55" s="10" t="s">
        <v>149</v>
      </c>
      <c r="B55" s="10" t="s">
        <v>150</v>
      </c>
      <c r="C55" s="10" t="s">
        <v>151</v>
      </c>
      <c r="D55" s="11">
        <f>D56</f>
        <v>0</v>
      </c>
      <c r="E55" s="11">
        <f>E56</f>
        <v>0</v>
      </c>
      <c r="F55" s="11">
        <f>G55+H55</f>
        <v>171971</v>
      </c>
      <c r="G55" s="11">
        <f>G56</f>
        <v>171971</v>
      </c>
      <c r="H55" s="11">
        <f>H56</f>
        <v>0</v>
      </c>
      <c r="I55" s="11">
        <f>I56</f>
        <v>9420</v>
      </c>
      <c r="J55" s="11">
        <f>J56</f>
        <v>62137</v>
      </c>
      <c r="K55" s="11">
        <f>F55-I55-J55</f>
        <v>100414</v>
      </c>
    </row>
    <row r="56" spans="1:11" s="6" customFormat="1" ht="21.6" x14ac:dyDescent="0.3">
      <c r="A56" s="10" t="s">
        <v>152</v>
      </c>
      <c r="B56" s="10" t="s">
        <v>153</v>
      </c>
      <c r="C56" s="10" t="s">
        <v>154</v>
      </c>
      <c r="D56" s="11">
        <v>0</v>
      </c>
      <c r="E56" s="11">
        <v>0</v>
      </c>
      <c r="F56" s="11">
        <f>G56+H56</f>
        <v>171971</v>
      </c>
      <c r="G56" s="11">
        <v>171971</v>
      </c>
      <c r="H56" s="11">
        <v>0</v>
      </c>
      <c r="I56" s="11">
        <v>9420</v>
      </c>
      <c r="J56" s="11">
        <v>62137</v>
      </c>
      <c r="K56" s="11">
        <f>F56-I56-J56</f>
        <v>100414</v>
      </c>
    </row>
    <row r="57" spans="1:11" s="6" customFormat="1" x14ac:dyDescent="0.3">
      <c r="A57" s="10" t="s">
        <v>155</v>
      </c>
      <c r="B57" s="10" t="s">
        <v>156</v>
      </c>
      <c r="C57" s="10" t="s">
        <v>157</v>
      </c>
      <c r="D57" s="11">
        <v>110000</v>
      </c>
      <c r="E57" s="11">
        <v>110000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ht="31.8" x14ac:dyDescent="0.3">
      <c r="A58" s="10" t="s">
        <v>158</v>
      </c>
      <c r="B58" s="10" t="s">
        <v>159</v>
      </c>
      <c r="C58" s="10" t="s">
        <v>160</v>
      </c>
      <c r="D58" s="11">
        <f>+D59+D61</f>
        <v>5000</v>
      </c>
      <c r="E58" s="11">
        <f>+E59+E61</f>
        <v>5000</v>
      </c>
      <c r="F58" s="11">
        <f>G58+H58</f>
        <v>4908</v>
      </c>
      <c r="G58" s="11">
        <f>+G59+G61</f>
        <v>1836</v>
      </c>
      <c r="H58" s="11">
        <f>+H59+H61</f>
        <v>3072</v>
      </c>
      <c r="I58" s="11">
        <f>+I59+I61</f>
        <v>3072</v>
      </c>
      <c r="J58" s="11">
        <f>+J59+J61</f>
        <v>0</v>
      </c>
      <c r="K58" s="11">
        <f>F58-I58-J58</f>
        <v>1836</v>
      </c>
    </row>
    <row r="59" spans="1:11" s="6" customFormat="1" ht="21.6" x14ac:dyDescent="0.3">
      <c r="A59" s="10" t="s">
        <v>161</v>
      </c>
      <c r="B59" s="10" t="s">
        <v>162</v>
      </c>
      <c r="C59" s="10" t="s">
        <v>163</v>
      </c>
      <c r="D59" s="11">
        <f>+D60</f>
        <v>0</v>
      </c>
      <c r="E59" s="11">
        <f>+E60</f>
        <v>0</v>
      </c>
      <c r="F59" s="11">
        <f>G59+H59</f>
        <v>1836</v>
      </c>
      <c r="G59" s="11">
        <f>+G60</f>
        <v>1836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1836</v>
      </c>
    </row>
    <row r="60" spans="1:11" s="6" customFormat="1" ht="21.6" x14ac:dyDescent="0.3">
      <c r="A60" s="10" t="s">
        <v>164</v>
      </c>
      <c r="B60" s="10" t="s">
        <v>165</v>
      </c>
      <c r="C60" s="10" t="s">
        <v>166</v>
      </c>
      <c r="D60" s="11">
        <v>0</v>
      </c>
      <c r="E60" s="11">
        <v>0</v>
      </c>
      <c r="F60" s="11">
        <f>G60+H60</f>
        <v>1836</v>
      </c>
      <c r="G60" s="11">
        <v>1836</v>
      </c>
      <c r="H60" s="11">
        <v>0</v>
      </c>
      <c r="I60" s="11">
        <v>0</v>
      </c>
      <c r="J60" s="11">
        <v>0</v>
      </c>
      <c r="K60" s="11">
        <f>F60-I60-J60</f>
        <v>1836</v>
      </c>
    </row>
    <row r="61" spans="1:11" s="6" customFormat="1" x14ac:dyDescent="0.3">
      <c r="A61" s="10" t="s">
        <v>167</v>
      </c>
      <c r="B61" s="10" t="s">
        <v>168</v>
      </c>
      <c r="C61" s="10" t="s">
        <v>169</v>
      </c>
      <c r="D61" s="11">
        <v>5000</v>
      </c>
      <c r="E61" s="11">
        <v>5000</v>
      </c>
      <c r="F61" s="11">
        <f>G61+H61</f>
        <v>3072</v>
      </c>
      <c r="G61" s="11">
        <v>0</v>
      </c>
      <c r="H61" s="11">
        <v>3072</v>
      </c>
      <c r="I61" s="11">
        <v>3072</v>
      </c>
      <c r="J61" s="11">
        <v>0</v>
      </c>
      <c r="K61" s="11">
        <f>F61-I61-J61</f>
        <v>0</v>
      </c>
    </row>
    <row r="62" spans="1:11" s="6" customFormat="1" ht="31.8" x14ac:dyDescent="0.3">
      <c r="A62" s="10" t="s">
        <v>170</v>
      </c>
      <c r="B62" s="10" t="s">
        <v>171</v>
      </c>
      <c r="C62" s="10" t="s">
        <v>172</v>
      </c>
      <c r="D62" s="11">
        <v>-111000</v>
      </c>
      <c r="E62" s="11">
        <v>-132000</v>
      </c>
      <c r="F62" s="11">
        <f>G62+H62</f>
        <v>-31747</v>
      </c>
      <c r="G62" s="11">
        <v>0</v>
      </c>
      <c r="H62" s="11">
        <v>-31747</v>
      </c>
      <c r="I62" s="11">
        <v>-31747</v>
      </c>
      <c r="J62" s="11">
        <v>0</v>
      </c>
      <c r="K62" s="11">
        <f>F62-I62-J62</f>
        <v>0</v>
      </c>
    </row>
    <row r="63" spans="1:11" s="6" customFormat="1" x14ac:dyDescent="0.3">
      <c r="A63" s="10" t="s">
        <v>173</v>
      </c>
      <c r="B63" s="10" t="s">
        <v>174</v>
      </c>
      <c r="C63" s="10" t="s">
        <v>175</v>
      </c>
      <c r="D63" s="11">
        <v>111000</v>
      </c>
      <c r="E63" s="11">
        <v>132000</v>
      </c>
      <c r="F63" s="11">
        <f>G63+H63</f>
        <v>31747</v>
      </c>
      <c r="G63" s="11">
        <v>0</v>
      </c>
      <c r="H63" s="11">
        <v>31747</v>
      </c>
      <c r="I63" s="11">
        <v>31747</v>
      </c>
      <c r="J63" s="11">
        <v>0</v>
      </c>
      <c r="K63" s="11">
        <f>F63-I63-J63</f>
        <v>0</v>
      </c>
    </row>
    <row r="64" spans="1:11" s="6" customFormat="1" x14ac:dyDescent="0.3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1892</v>
      </c>
      <c r="G64" s="11">
        <f>G65</f>
        <v>0</v>
      </c>
      <c r="H64" s="11">
        <f>H65</f>
        <v>1892</v>
      </c>
      <c r="I64" s="11">
        <f>I65</f>
        <v>1892</v>
      </c>
      <c r="J64" s="11">
        <f>J65</f>
        <v>0</v>
      </c>
      <c r="K64" s="11">
        <f>F64-I64-J64</f>
        <v>0</v>
      </c>
    </row>
    <row r="65" spans="1:12" s="6" customFormat="1" ht="21.6" x14ac:dyDescent="0.3">
      <c r="A65" s="10" t="s">
        <v>179</v>
      </c>
      <c r="B65" s="10" t="s">
        <v>180</v>
      </c>
      <c r="C65" s="10" t="s">
        <v>181</v>
      </c>
      <c r="D65" s="11">
        <f>D66</f>
        <v>0</v>
      </c>
      <c r="E65" s="11">
        <f>E66</f>
        <v>0</v>
      </c>
      <c r="F65" s="11">
        <f>G65+H65</f>
        <v>1892</v>
      </c>
      <c r="G65" s="11">
        <f>G66</f>
        <v>0</v>
      </c>
      <c r="H65" s="11">
        <f>H66</f>
        <v>1892</v>
      </c>
      <c r="I65" s="11">
        <f>I66</f>
        <v>1892</v>
      </c>
      <c r="J65" s="11">
        <f>J66</f>
        <v>0</v>
      </c>
      <c r="K65" s="11">
        <f>F65-I65-J65</f>
        <v>0</v>
      </c>
    </row>
    <row r="66" spans="1:12" s="6" customFormat="1" ht="21.6" x14ac:dyDescent="0.3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1892</v>
      </c>
      <c r="G66" s="11">
        <v>0</v>
      </c>
      <c r="H66" s="11">
        <v>1892</v>
      </c>
      <c r="I66" s="11">
        <v>1892</v>
      </c>
      <c r="J66" s="11">
        <v>0</v>
      </c>
      <c r="K66" s="11">
        <f>F66-I66-J66</f>
        <v>0</v>
      </c>
    </row>
    <row r="67" spans="1:12" s="6" customFormat="1" x14ac:dyDescent="0.3">
      <c r="A67" s="10" t="s">
        <v>185</v>
      </c>
      <c r="B67" s="10" t="s">
        <v>186</v>
      </c>
      <c r="C67" s="10" t="s">
        <v>187</v>
      </c>
      <c r="D67" s="11">
        <f>D68</f>
        <v>8223</v>
      </c>
      <c r="E67" s="11">
        <f>E68</f>
        <v>8223</v>
      </c>
      <c r="F67" s="11">
        <f>G67+H67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J68</f>
        <v>0</v>
      </c>
      <c r="K67" s="11">
        <f>F67-I67-J67</f>
        <v>0</v>
      </c>
    </row>
    <row r="68" spans="1:12" s="6" customFormat="1" ht="31.8" x14ac:dyDescent="0.3">
      <c r="A68" s="10" t="s">
        <v>188</v>
      </c>
      <c r="B68" s="10" t="s">
        <v>189</v>
      </c>
      <c r="C68" s="10" t="s">
        <v>190</v>
      </c>
      <c r="D68" s="11">
        <f>+D69</f>
        <v>8223</v>
      </c>
      <c r="E68" s="11">
        <f>+E69</f>
        <v>8223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21.6" x14ac:dyDescent="0.3">
      <c r="A69" s="10" t="s">
        <v>191</v>
      </c>
      <c r="B69" s="10" t="s">
        <v>192</v>
      </c>
      <c r="C69" s="10" t="s">
        <v>193</v>
      </c>
      <c r="D69" s="11">
        <v>8223</v>
      </c>
      <c r="E69" s="11">
        <v>8223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3">
      <c r="A70" s="10" t="s">
        <v>194</v>
      </c>
      <c r="B70" s="10" t="s">
        <v>195</v>
      </c>
      <c r="C70" s="10" t="s">
        <v>196</v>
      </c>
      <c r="D70" s="11">
        <f>D71</f>
        <v>640777</v>
      </c>
      <c r="E70" s="11">
        <f>E71</f>
        <v>4778854</v>
      </c>
      <c r="F70" s="11">
        <f>G70+H70</f>
        <v>4778148</v>
      </c>
      <c r="G70" s="11">
        <f>G71</f>
        <v>0</v>
      </c>
      <c r="H70" s="11">
        <f>H71</f>
        <v>4778148</v>
      </c>
      <c r="I70" s="11">
        <f>I71</f>
        <v>4778148</v>
      </c>
      <c r="J70" s="11">
        <f>J71</f>
        <v>0</v>
      </c>
      <c r="K70" s="11">
        <f>F70-I70-J70</f>
        <v>0</v>
      </c>
    </row>
    <row r="71" spans="1:12" s="6" customFormat="1" ht="21.6" x14ac:dyDescent="0.3">
      <c r="A71" s="10" t="s">
        <v>197</v>
      </c>
      <c r="B71" s="10" t="s">
        <v>198</v>
      </c>
      <c r="C71" s="10" t="s">
        <v>199</v>
      </c>
      <c r="D71" s="11">
        <f>D72+D77</f>
        <v>640777</v>
      </c>
      <c r="E71" s="11">
        <f>E72+E77</f>
        <v>4778854</v>
      </c>
      <c r="F71" s="11">
        <f>G71+H71</f>
        <v>4778148</v>
      </c>
      <c r="G71" s="11">
        <f>G72+G77</f>
        <v>0</v>
      </c>
      <c r="H71" s="11">
        <f>H72+H77</f>
        <v>4778148</v>
      </c>
      <c r="I71" s="11">
        <f>I72+I77</f>
        <v>4778148</v>
      </c>
      <c r="J71" s="11">
        <f>J72+J77</f>
        <v>0</v>
      </c>
      <c r="K71" s="11">
        <f>F71-I71-J71</f>
        <v>0</v>
      </c>
    </row>
    <row r="72" spans="1:12" s="6" customFormat="1" ht="62.4" x14ac:dyDescent="0.3">
      <c r="A72" s="10" t="s">
        <v>200</v>
      </c>
      <c r="B72" s="10" t="s">
        <v>201</v>
      </c>
      <c r="C72" s="10" t="s">
        <v>202</v>
      </c>
      <c r="D72" s="11">
        <f>+D73+D74+D75+D76</f>
        <v>640777</v>
      </c>
      <c r="E72" s="11">
        <f>+E73+E74+E75+E76</f>
        <v>4678854</v>
      </c>
      <c r="F72" s="11">
        <f>G72+H72</f>
        <v>4678148</v>
      </c>
      <c r="G72" s="11">
        <f>+G73+G74+G75+G76</f>
        <v>0</v>
      </c>
      <c r="H72" s="11">
        <f>+H73+H74+H75+H76</f>
        <v>4678148</v>
      </c>
      <c r="I72" s="11">
        <f>+I73+I74+I75+I76</f>
        <v>4678148</v>
      </c>
      <c r="J72" s="11">
        <f>+J73+J74+J75+J76</f>
        <v>0</v>
      </c>
      <c r="K72" s="11">
        <f>F72-I72-J72</f>
        <v>0</v>
      </c>
    </row>
    <row r="73" spans="1:12" s="6" customFormat="1" x14ac:dyDescent="0.3">
      <c r="A73" s="10" t="s">
        <v>203</v>
      </c>
      <c r="B73" s="10" t="s">
        <v>204</v>
      </c>
      <c r="C73" s="10" t="s">
        <v>205</v>
      </c>
      <c r="D73" s="11">
        <v>0</v>
      </c>
      <c r="E73" s="11">
        <v>12148</v>
      </c>
      <c r="F73" s="11">
        <f>G73+H73</f>
        <v>12148</v>
      </c>
      <c r="G73" s="11">
        <v>0</v>
      </c>
      <c r="H73" s="11">
        <v>12148</v>
      </c>
      <c r="I73" s="11">
        <v>12148</v>
      </c>
      <c r="J73" s="11">
        <v>0</v>
      </c>
      <c r="K73" s="11">
        <f>F73-I73-J73</f>
        <v>0</v>
      </c>
    </row>
    <row r="74" spans="1:12" s="6" customFormat="1" ht="21.6" x14ac:dyDescent="0.3">
      <c r="A74" s="10" t="s">
        <v>206</v>
      </c>
      <c r="B74" s="10" t="s">
        <v>207</v>
      </c>
      <c r="C74" s="10" t="s">
        <v>208</v>
      </c>
      <c r="D74" s="11">
        <v>2000</v>
      </c>
      <c r="E74" s="11">
        <v>24165</v>
      </c>
      <c r="F74" s="11">
        <f>G74+H74</f>
        <v>23245</v>
      </c>
      <c r="G74" s="11">
        <v>0</v>
      </c>
      <c r="H74" s="11">
        <v>23245</v>
      </c>
      <c r="I74" s="11">
        <v>23245</v>
      </c>
      <c r="J74" s="11">
        <v>0</v>
      </c>
      <c r="K74" s="11">
        <f>F74-I74-J74</f>
        <v>0</v>
      </c>
    </row>
    <row r="75" spans="1:12" s="6" customFormat="1" ht="21.6" x14ac:dyDescent="0.3">
      <c r="A75" s="10" t="s">
        <v>209</v>
      </c>
      <c r="B75" s="10" t="s">
        <v>210</v>
      </c>
      <c r="C75" s="10" t="s">
        <v>211</v>
      </c>
      <c r="D75" s="11">
        <v>40000</v>
      </c>
      <c r="E75" s="11">
        <v>45000</v>
      </c>
      <c r="F75" s="11">
        <f>G75+H75</f>
        <v>45344</v>
      </c>
      <c r="G75" s="11">
        <v>0</v>
      </c>
      <c r="H75" s="11">
        <v>45344</v>
      </c>
      <c r="I75" s="11">
        <v>45344</v>
      </c>
      <c r="J75" s="11">
        <v>0</v>
      </c>
      <c r="K75" s="11">
        <f>F75-I75-J75</f>
        <v>0</v>
      </c>
    </row>
    <row r="76" spans="1:12" s="6" customFormat="1" x14ac:dyDescent="0.3">
      <c r="A76" s="10" t="s">
        <v>212</v>
      </c>
      <c r="B76" s="10" t="s">
        <v>213</v>
      </c>
      <c r="C76" s="10" t="s">
        <v>214</v>
      </c>
      <c r="D76" s="11">
        <v>598777</v>
      </c>
      <c r="E76" s="11">
        <v>4597541</v>
      </c>
      <c r="F76" s="11">
        <f>G76+H76</f>
        <v>4597411</v>
      </c>
      <c r="G76" s="11">
        <v>0</v>
      </c>
      <c r="H76" s="11">
        <v>4597411</v>
      </c>
      <c r="I76" s="11">
        <v>4597411</v>
      </c>
      <c r="J76" s="11">
        <v>0</v>
      </c>
      <c r="K76" s="11">
        <f>F76-I76-J76</f>
        <v>0</v>
      </c>
    </row>
    <row r="77" spans="1:12" s="6" customFormat="1" ht="31.8" x14ac:dyDescent="0.3">
      <c r="A77" s="10" t="s">
        <v>215</v>
      </c>
      <c r="B77" s="10" t="s">
        <v>216</v>
      </c>
      <c r="C77" s="10" t="s">
        <v>217</v>
      </c>
      <c r="D77" s="11">
        <f>+D78</f>
        <v>0</v>
      </c>
      <c r="E77" s="11">
        <f>+E78</f>
        <v>100000</v>
      </c>
      <c r="F77" s="11">
        <f>G77+H77</f>
        <v>100000</v>
      </c>
      <c r="G77" s="11">
        <f>+G78</f>
        <v>0</v>
      </c>
      <c r="H77" s="11">
        <f>+H78</f>
        <v>100000</v>
      </c>
      <c r="I77" s="11">
        <f>+I78</f>
        <v>100000</v>
      </c>
      <c r="J77" s="11">
        <f>+J78</f>
        <v>0</v>
      </c>
      <c r="K77" s="11">
        <f>F77-I77-J77</f>
        <v>0</v>
      </c>
    </row>
    <row r="78" spans="1:12" s="6" customFormat="1" ht="31.8" x14ac:dyDescent="0.3">
      <c r="A78" s="10" t="s">
        <v>218</v>
      </c>
      <c r="B78" s="10" t="s">
        <v>219</v>
      </c>
      <c r="C78" s="10" t="s">
        <v>220</v>
      </c>
      <c r="D78" s="11">
        <v>0</v>
      </c>
      <c r="E78" s="11">
        <v>100000</v>
      </c>
      <c r="F78" s="11">
        <f>G78+H78</f>
        <v>100000</v>
      </c>
      <c r="G78" s="11">
        <v>0</v>
      </c>
      <c r="H78" s="11">
        <v>100000</v>
      </c>
      <c r="I78" s="11">
        <v>100000</v>
      </c>
      <c r="J78" s="11">
        <v>0</v>
      </c>
      <c r="K78" s="11">
        <f>F78-I78-J78</f>
        <v>0</v>
      </c>
    </row>
    <row r="79" spans="1:12" s="6" customFormat="1" x14ac:dyDescent="0.3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3">
      <c r="A80" s="13" t="s">
        <v>221</v>
      </c>
      <c r="B80" s="13"/>
      <c r="C80" s="13"/>
      <c r="D80" s="13"/>
      <c r="E80" s="13"/>
      <c r="F80" s="13"/>
      <c r="G80" s="13"/>
      <c r="H80" s="13"/>
      <c r="I80" s="13" t="s">
        <v>223</v>
      </c>
      <c r="J80" s="13"/>
      <c r="K80" s="13"/>
      <c r="L80" s="13"/>
    </row>
    <row r="81" spans="1:12" x14ac:dyDescent="0.3">
      <c r="A81" s="3" t="s">
        <v>222</v>
      </c>
      <c r="B81" s="3"/>
      <c r="C81" s="3"/>
      <c r="D81" s="3"/>
      <c r="E81" s="3"/>
      <c r="F81" s="3"/>
      <c r="G81" s="3"/>
      <c r="H81" s="3"/>
      <c r="I81" s="3" t="s">
        <v>224</v>
      </c>
      <c r="J81" s="3"/>
      <c r="K81" s="3"/>
      <c r="L81" s="3"/>
    </row>
    <row r="159" spans="1:20" x14ac:dyDescent="0.3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6">
    <mergeCell ref="H10:H11"/>
    <mergeCell ref="I9:I11"/>
    <mergeCell ref="J9:J11"/>
    <mergeCell ref="K9:K11"/>
    <mergeCell ref="A80:D80"/>
    <mergeCell ref="A81:D81"/>
    <mergeCell ref="E80:H80"/>
    <mergeCell ref="E81:H81"/>
    <mergeCell ref="I80:L80"/>
    <mergeCell ref="I81:L81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2019-02-15T11:59:37Z</dcterms:created>
  <dcterms:modified xsi:type="dcterms:W3CDTF">2019-02-15T11:59:41Z</dcterms:modified>
</cp:coreProperties>
</file>