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G18" i="1" s="1"/>
  <c r="H19" i="1"/>
  <c r="F19" i="1" s="1"/>
  <c r="K19" i="1" s="1"/>
  <c r="I19" i="1"/>
  <c r="I18" i="1" s="1"/>
  <c r="I17" i="1" s="1"/>
  <c r="J19" i="1"/>
  <c r="J18" i="1" s="1"/>
  <c r="J17" i="1" s="1"/>
  <c r="F20" i="1"/>
  <c r="K20" i="1" s="1"/>
  <c r="D21" i="1"/>
  <c r="E21" i="1"/>
  <c r="F21" i="1"/>
  <c r="K21" i="1" s="1"/>
  <c r="G21" i="1"/>
  <c r="H21" i="1"/>
  <c r="I21" i="1"/>
  <c r="J21" i="1"/>
  <c r="F22" i="1"/>
  <c r="K22" i="1" s="1"/>
  <c r="F23" i="1"/>
  <c r="K23" i="1" s="1"/>
  <c r="D26" i="1"/>
  <c r="D25" i="1" s="1"/>
  <c r="D24" i="1" s="1"/>
  <c r="E26" i="1"/>
  <c r="E25" i="1" s="1"/>
  <c r="E24" i="1" s="1"/>
  <c r="G26" i="1"/>
  <c r="G25" i="1" s="1"/>
  <c r="H26" i="1"/>
  <c r="F26" i="1" s="1"/>
  <c r="K26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F29" i="1"/>
  <c r="K29" i="1" s="1"/>
  <c r="G29" i="1"/>
  <c r="H29" i="1"/>
  <c r="H25" i="1" s="1"/>
  <c r="H24" i="1" s="1"/>
  <c r="I29" i="1"/>
  <c r="J29" i="1"/>
  <c r="F30" i="1"/>
  <c r="K30" i="1" s="1"/>
  <c r="F31" i="1"/>
  <c r="K31" i="1" s="1"/>
  <c r="F32" i="1"/>
  <c r="K32" i="1"/>
  <c r="F33" i="1"/>
  <c r="K33" i="1" s="1"/>
  <c r="D35" i="1"/>
  <c r="D34" i="1" s="1"/>
  <c r="E35" i="1"/>
  <c r="E34" i="1" s="1"/>
  <c r="F35" i="1"/>
  <c r="K35" i="1" s="1"/>
  <c r="G35" i="1"/>
  <c r="H35" i="1"/>
  <c r="I35" i="1"/>
  <c r="J35" i="1"/>
  <c r="F36" i="1"/>
  <c r="K36" i="1" s="1"/>
  <c r="F37" i="1"/>
  <c r="K37" i="1" s="1"/>
  <c r="F38" i="1"/>
  <c r="K38" i="1"/>
  <c r="F39" i="1"/>
  <c r="K39" i="1" s="1"/>
  <c r="D40" i="1"/>
  <c r="E40" i="1"/>
  <c r="F40" i="1"/>
  <c r="K40" i="1" s="1"/>
  <c r="G40" i="1"/>
  <c r="H40" i="1"/>
  <c r="I40" i="1"/>
  <c r="J40" i="1"/>
  <c r="F41" i="1"/>
  <c r="K41" i="1" s="1"/>
  <c r="D43" i="1"/>
  <c r="D42" i="1" s="1"/>
  <c r="E43" i="1"/>
  <c r="E42" i="1" s="1"/>
  <c r="G43" i="1"/>
  <c r="G42" i="1" s="1"/>
  <c r="H43" i="1"/>
  <c r="H42" i="1" s="1"/>
  <c r="I43" i="1"/>
  <c r="I42" i="1" s="1"/>
  <c r="J43" i="1"/>
  <c r="J42" i="1" s="1"/>
  <c r="F44" i="1"/>
  <c r="K44" i="1" s="1"/>
  <c r="F45" i="1"/>
  <c r="K45" i="1"/>
  <c r="D47" i="1"/>
  <c r="D46" i="1" s="1"/>
  <c r="E47" i="1"/>
  <c r="E46" i="1" s="1"/>
  <c r="G47" i="1"/>
  <c r="G46" i="1" s="1"/>
  <c r="H47" i="1"/>
  <c r="F47" i="1" s="1"/>
  <c r="K47" i="1" s="1"/>
  <c r="I47" i="1"/>
  <c r="I46" i="1" s="1"/>
  <c r="J47" i="1"/>
  <c r="J46" i="1" s="1"/>
  <c r="F48" i="1"/>
  <c r="K48" i="1" s="1"/>
  <c r="D52" i="1"/>
  <c r="D51" i="1" s="1"/>
  <c r="D50" i="1" s="1"/>
  <c r="E52" i="1"/>
  <c r="E51" i="1" s="1"/>
  <c r="E50" i="1" s="1"/>
  <c r="G52" i="1"/>
  <c r="G51" i="1" s="1"/>
  <c r="H52" i="1"/>
  <c r="F52" i="1" s="1"/>
  <c r="K52" i="1" s="1"/>
  <c r="I52" i="1"/>
  <c r="I51" i="1" s="1"/>
  <c r="I50" i="1" s="1"/>
  <c r="I49" i="1" s="1"/>
  <c r="J52" i="1"/>
  <c r="J51" i="1" s="1"/>
  <c r="J50" i="1" s="1"/>
  <c r="J49" i="1" s="1"/>
  <c r="F53" i="1"/>
  <c r="K53" i="1" s="1"/>
  <c r="D55" i="1"/>
  <c r="E55" i="1"/>
  <c r="G55" i="1"/>
  <c r="G54" i="1" s="1"/>
  <c r="H55" i="1"/>
  <c r="I55" i="1"/>
  <c r="I54" i="1" s="1"/>
  <c r="J55" i="1"/>
  <c r="J54" i="1" s="1"/>
  <c r="F56" i="1"/>
  <c r="K56" i="1" s="1"/>
  <c r="D58" i="1"/>
  <c r="D57" i="1" s="1"/>
  <c r="E58" i="1"/>
  <c r="E57" i="1" s="1"/>
  <c r="G58" i="1"/>
  <c r="G57" i="1" s="1"/>
  <c r="H58" i="1"/>
  <c r="F58" i="1" s="1"/>
  <c r="K58" i="1" s="1"/>
  <c r="I58" i="1"/>
  <c r="I57" i="1" s="1"/>
  <c r="J58" i="1"/>
  <c r="J57" i="1" s="1"/>
  <c r="F59" i="1"/>
  <c r="K59" i="1"/>
  <c r="D61" i="1"/>
  <c r="D60" i="1" s="1"/>
  <c r="E61" i="1"/>
  <c r="E60" i="1" s="1"/>
  <c r="G61" i="1"/>
  <c r="G60" i="1" s="1"/>
  <c r="H61" i="1"/>
  <c r="F61" i="1" s="1"/>
  <c r="K61" i="1" s="1"/>
  <c r="I61" i="1"/>
  <c r="I60" i="1" s="1"/>
  <c r="J61" i="1"/>
  <c r="J60" i="1" s="1"/>
  <c r="F62" i="1"/>
  <c r="K62" i="1" s="1"/>
  <c r="F63" i="1"/>
  <c r="K63" i="1" s="1"/>
  <c r="F64" i="1"/>
  <c r="K64" i="1" s="1"/>
  <c r="F65" i="1"/>
  <c r="K65" i="1"/>
  <c r="D67" i="1"/>
  <c r="D66" i="1" s="1"/>
  <c r="E67" i="1"/>
  <c r="E66" i="1" s="1"/>
  <c r="G67" i="1"/>
  <c r="G66" i="1" s="1"/>
  <c r="H67" i="1"/>
  <c r="F67" i="1" s="1"/>
  <c r="K67" i="1" s="1"/>
  <c r="I67" i="1"/>
  <c r="I66" i="1" s="1"/>
  <c r="J67" i="1"/>
  <c r="J66" i="1" s="1"/>
  <c r="F68" i="1"/>
  <c r="K68" i="1" s="1"/>
  <c r="F69" i="1"/>
  <c r="K69" i="1" s="1"/>
  <c r="D72" i="1"/>
  <c r="D71" i="1" s="1"/>
  <c r="D70" i="1" s="1"/>
  <c r="E72" i="1"/>
  <c r="E71" i="1" s="1"/>
  <c r="E70" i="1" s="1"/>
  <c r="G72" i="1"/>
  <c r="F72" i="1" s="1"/>
  <c r="K72" i="1" s="1"/>
  <c r="H72" i="1"/>
  <c r="H71" i="1" s="1"/>
  <c r="H70" i="1" s="1"/>
  <c r="I72" i="1"/>
  <c r="I71" i="1" s="1"/>
  <c r="I70" i="1" s="1"/>
  <c r="J72" i="1"/>
  <c r="J71" i="1" s="1"/>
  <c r="J70" i="1" s="1"/>
  <c r="F73" i="1"/>
  <c r="K73" i="1" s="1"/>
  <c r="F74" i="1"/>
  <c r="K74" i="1"/>
  <c r="F75" i="1"/>
  <c r="K75" i="1" s="1"/>
  <c r="F76" i="1"/>
  <c r="K76" i="1" s="1"/>
  <c r="D77" i="1"/>
  <c r="E77" i="1"/>
  <c r="G77" i="1"/>
  <c r="F77" i="1" s="1"/>
  <c r="K77" i="1" s="1"/>
  <c r="H77" i="1"/>
  <c r="I77" i="1"/>
  <c r="J77" i="1"/>
  <c r="F78" i="1"/>
  <c r="K78" i="1" s="1"/>
  <c r="G50" i="1" l="1"/>
  <c r="F42" i="1"/>
  <c r="K42" i="1" s="1"/>
  <c r="J34" i="1"/>
  <c r="J16" i="1"/>
  <c r="J15" i="1" s="1"/>
  <c r="E49" i="1"/>
  <c r="G17" i="1"/>
  <c r="F57" i="1"/>
  <c r="K57" i="1" s="1"/>
  <c r="E54" i="1"/>
  <c r="H34" i="1"/>
  <c r="E16" i="1"/>
  <c r="E15" i="1" s="1"/>
  <c r="I34" i="1"/>
  <c r="I16" i="1" s="1"/>
  <c r="I15" i="1" s="1"/>
  <c r="F25" i="1"/>
  <c r="K25" i="1" s="1"/>
  <c r="G24" i="1"/>
  <c r="F24" i="1" s="1"/>
  <c r="K24" i="1" s="1"/>
  <c r="D54" i="1"/>
  <c r="D49" i="1" s="1"/>
  <c r="G34" i="1"/>
  <c r="F34" i="1" s="1"/>
  <c r="K34" i="1" s="1"/>
  <c r="D16" i="1"/>
  <c r="F55" i="1"/>
  <c r="K55" i="1" s="1"/>
  <c r="H51" i="1"/>
  <c r="H50" i="1" s="1"/>
  <c r="F43" i="1"/>
  <c r="K43" i="1" s="1"/>
  <c r="H60" i="1"/>
  <c r="F60" i="1" s="1"/>
  <c r="K60" i="1" s="1"/>
  <c r="H18" i="1"/>
  <c r="H17" i="1" s="1"/>
  <c r="G71" i="1"/>
  <c r="H66" i="1"/>
  <c r="F66" i="1" s="1"/>
  <c r="K66" i="1" s="1"/>
  <c r="H46" i="1"/>
  <c r="F46" i="1" s="1"/>
  <c r="K46" i="1" s="1"/>
  <c r="H57" i="1"/>
  <c r="H54" i="1" s="1"/>
  <c r="F54" i="1" s="1"/>
  <c r="K54" i="1" s="1"/>
  <c r="I13" i="1" l="1"/>
  <c r="I14" i="1"/>
  <c r="H16" i="1"/>
  <c r="H15" i="1" s="1"/>
  <c r="E13" i="1"/>
  <c r="E14" i="1"/>
  <c r="G70" i="1"/>
  <c r="F70" i="1" s="1"/>
  <c r="K70" i="1" s="1"/>
  <c r="F71" i="1"/>
  <c r="K71" i="1" s="1"/>
  <c r="J13" i="1"/>
  <c r="J14" i="1"/>
  <c r="H49" i="1"/>
  <c r="F17" i="1"/>
  <c r="K17" i="1" s="1"/>
  <c r="G16" i="1"/>
  <c r="F50" i="1"/>
  <c r="K50" i="1" s="1"/>
  <c r="G49" i="1"/>
  <c r="F49" i="1" s="1"/>
  <c r="K49" i="1" s="1"/>
  <c r="F51" i="1"/>
  <c r="K51" i="1" s="1"/>
  <c r="D15" i="1"/>
  <c r="F18" i="1"/>
  <c r="K18" i="1" s="1"/>
  <c r="H13" i="1" l="1"/>
  <c r="H14" i="1"/>
  <c r="D13" i="1"/>
  <c r="D14" i="1"/>
  <c r="F16" i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<sst xmlns="http://schemas.openxmlformats.org/spreadsheetml/2006/main" count="225" uniqueCount="225">
  <si>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</si>
  <si>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</si>
  <si>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</si>
  <si>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</si>
  <si>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</si>
  <si>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</si>
  <si>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</si>
  <si>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</si>
  <si>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</si>
  <si>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</si>
  <si>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</si>
  <si>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</si>
  <si>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</si>
  <si>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</si>
  <si>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</si>
  <si>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</si>
  <si>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</si>
  <si>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</si>
  <si>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</si>
  <si>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</si>
  <si>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</si>
  <si>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</si>
  <si>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</si>
  <si>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</si>
  <si>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</si>
  <si>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</si>
  <si>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</si>
  <si>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</si>
  <si>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</si>
  <si>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</si>
  <si>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</si>
  <si>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</si>
  <si>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</si>
  <si>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</si>
  <si>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</si>
  <si>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</si>
  <si>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</si>
  <si>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</si>
  <si>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</si>
  <si>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</si>
  <si>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</si>
  <si>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</si>
  <si>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</si>
  <si>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</si>
  <si>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</si>
  <si>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</si>
  <si>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</si>
  <si>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</si>
  <si>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</si>
  <si>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</si>
  <si>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</si>
  <si>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</si>
  <si>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</si>
  <si>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</si>
  <si>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</si>
  <si>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</si>
  <si>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</si>
  <si>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</si>
  <si>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</si>
  <si>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</si>
  <si>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</si>
  <si>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</si>
  <si>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</si>
  <si>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</si>
  <si>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</si>
  <si>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</si>
  <si>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</si>
  <si>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</si>
  <si>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</si>
  <si>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</si>
  <si>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</si>
  <si>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</si>
  <si>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</si>
  <si>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</si>
  <si>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</si>
  <si>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</si>
  <si>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</si>
  <si>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</si>
  <si>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</si>
  <si>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</si>
  <si>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</si>
  <si>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</si>
  <si>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</si>
  <si>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</si>
  <si>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</si>
  <si>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</si>
  <si>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</si>
  <si>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</si>
  <si>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</si>
  <si>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</si>
  <si>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</si>
  <si>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</si>
  <si>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</si>
  <si>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</si>
  <si>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</si>
  <si>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</si>
  <si>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</si>
  <si>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</si>
  <si>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</si>
  <si>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</si>
  <si>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</si>
  <si>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</si>
  <si>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</si>
  <si>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</si>
  <si>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41</t>
  </si>
  <si>
    <t>Taxe pe servicii specifice (cod 15.02.01+15.02.50)</t>
  </si>
  <si>
    <t>15.02</t>
  </si>
  <si>
    <t>42</t>
  </si>
  <si>
    <t>Impozit pe spectacole</t>
  </si>
  <si>
    <t>15.02.01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</si>
  <si>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</si>
  <si>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</si>
  <si>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</si>
  <si>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</si>
  <si>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</si>
  <si>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</si>
  <si>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</si>
  <si>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</si>
  <si>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</si>
  <si>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</si>
  <si>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</si>
  <si>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</si>
  <si>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</si>
  <si>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</si>
  <si>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</si>
  <si>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</si>
  <si>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</si>
  <si>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</si>
  <si>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</si>
  <si>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</si>
  <si>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</si>
  <si>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</si>
  <si>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</si>
  <si>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</si>
  <si>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</si>
  <si>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</si>
  <si>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</si>
  <si>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</si>
  <si>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</si>
  <si>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</si>
  <si>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</si>
  <si>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</si>
  <si>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</si>
  <si>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</si>
  <si>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</si>
  <si>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</si>
  <si>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</si>
  <si>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</si>
  <si>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</si>
  <si>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</si>
  <si>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</si>
  <si>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</si>
  <si>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</si>
  <si>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</si>
  <si>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</si>
  <si>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</si>
  <si>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</si>
  <si>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</si>
  <si>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</si>
  <si>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</si>
  <si>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</si>
  <si>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</si>
  <si>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</si>
  <si>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</si>
  <si>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</si>
  <si>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</si>
  <si>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</si>
  <si>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93</t>
  </si>
  <si>
    <t>Sume provenite din finantarea bugetara a anilor precedenti</t>
  </si>
  <si>
    <t>36.02.32</t>
  </si>
  <si>
    <t>95</t>
  </si>
  <si>
    <t>Sume provenite din finantarea bugetara a anilor precedenti, aferente sectiunii de functionare</t>
  </si>
  <si>
    <t>36.02.32.03</t>
  </si>
  <si>
    <t>97</t>
  </si>
  <si>
    <t>Alte venituri</t>
  </si>
  <si>
    <t>36.02.50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</si>
  <si>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</si>
  <si>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</si>
  <si>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</si>
  <si>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</si>
  <si>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</si>
  <si>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</si>
  <si>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111</t>
  </si>
  <si>
    <t>III. OPERAŢIUNI FINANCIARE (cod 40.02+41.02)</t>
  </si>
  <si>
    <t>00.16</t>
  </si>
  <si>
    <t>112</t>
  </si>
  <si>
    <t>Încasări din rambursarea împrumuturilor acordate (cod 40.02.06+40.02.07+40.02.10+40.02.11+40.02.13+40.02.14+40.02.16+40.02.50)</t>
  </si>
  <si>
    <t>40.02</t>
  </si>
  <si>
    <t>116</t>
  </si>
  <si>
    <t>Sume din excedentul anului precedent pentru acoperirea golurilor temporare de casa ale sectiunii de functionare</t>
  </si>
  <si>
    <t>40.02.11</t>
  </si>
  <si>
    <t>118</t>
  </si>
  <si>
    <t>Sume din excedentul bugetului local utilizate pentru finantarea cheltuielilor sectiunii de dezvoltare</t>
  </si>
  <si>
    <t>40.02.14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</si>
  <si>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</si>
  <si>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</si>
  <si>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</si>
  <si>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</si>
  <si>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</si>
  <si>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</si>
  <si>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</si>
  <si>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</si>
  <si>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</si>
  <si>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</si>
  <si>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</si>
  <si>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</si>
  <si>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162</t>
  </si>
  <si>
    <t>Subventii din bugetul de stat pentru finantarea sanatatii</t>
  </si>
  <si>
    <t>42.02.41</t>
  </si>
  <si>
    <t>173</t>
  </si>
  <si>
    <t>Finantarea subprogramului Modernizarea satului romanesc</t>
  </si>
  <si>
    <t>42.02.57</t>
  </si>
  <si>
    <t>181</t>
  </si>
  <si>
    <t>Finantarea programelor nationale de dezvoltare locala</t>
  </si>
  <si>
    <t>42.02.65</t>
  </si>
  <si>
    <t>185</t>
  </si>
  <si>
    <t>Subventii de la alte administratii (cod. 43.02.01+43.02.04+43.02.07+43.02.08+43.02.20+43.02.21)</t>
  </si>
  <si>
    <t>43.02</t>
  </si>
  <si>
    <t>196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</si>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</sst>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D15+D66+D70</f>
        <v>2859880</v>
      </c>
      <c r="E13" s="11">
        <f>E15+E66+E70</f>
        <v>6786726</v>
      </c>
      <c r="F13" s="11">
        <f>G13+H13</f>
        <v>7073389</v>
      </c>
      <c r="G13" s="11">
        <f>G15+G66+G70</f>
        <v>924016</v>
      </c>
      <c r="H13" s="11">
        <f>H15+H66+H70</f>
        <v>6149373</v>
      </c>
      <c r="I13" s="11">
        <f>I15+I66+I70</f>
        <v>6167518</v>
      </c>
      <c r="J13" s="11">
        <f>J15+J66+J70</f>
        <v>93715</v>
      </c>
      <c r="K13" s="11">
        <f>F13-I13-J13</f>
        <v>812156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D15-D35+D66</f>
        <v>795000</v>
      </c>
      <c r="E14" s="11">
        <f>E15-E35+E66</f>
        <v>1217202</v>
      </c>
      <c r="F14" s="11">
        <f>G14+H14</f>
        <v>1509055</v>
      </c>
      <c r="G14" s="11">
        <f>G15-G35+G66</f>
        <v>924016</v>
      </c>
      <c r="H14" s="11">
        <f>H15-H35+H66</f>
        <v>585039</v>
      </c>
      <c r="I14" s="11">
        <f>I15-I35+I66</f>
        <v>603184</v>
      </c>
      <c r="J14" s="11">
        <f>J15-J35+J66</f>
        <v>93715</v>
      </c>
      <c r="K14" s="11">
        <f>F14-I14-J14</f>
        <v>812156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D16+D49</f>
        <v>2701880</v>
      </c>
      <c r="E15" s="11">
        <f>E16+E49</f>
        <v>3944299</v>
      </c>
      <c r="F15" s="11">
        <f>G15+H15</f>
        <v>4667760</v>
      </c>
      <c r="G15" s="11">
        <f>G16+G49</f>
        <v>924016</v>
      </c>
      <c r="H15" s="11">
        <f>H16+H49</f>
        <v>3743744</v>
      </c>
      <c r="I15" s="11">
        <f>I16+I49</f>
        <v>3761889</v>
      </c>
      <c r="J15" s="11">
        <f>J16+J49</f>
        <v>93715</v>
      </c>
      <c r="K15" s="11">
        <f>F15-I15-J15</f>
        <v>812156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D17+D24+D34+D46</f>
        <v>2539880</v>
      </c>
      <c r="E16" s="11">
        <f>E17+E24+E34+E46</f>
        <v>3782299</v>
      </c>
      <c r="F16" s="11">
        <f>G16+H16</f>
        <v>4401018</v>
      </c>
      <c r="G16" s="11">
        <f>G17+G24+G34+G46</f>
        <v>729540</v>
      </c>
      <c r="H16" s="11">
        <f>H17+H24+H34+H46</f>
        <v>3671478</v>
      </c>
      <c r="I16" s="11">
        <f>I17+I24+I34+I46</f>
        <v>3683084</v>
      </c>
      <c r="J16" s="11">
        <f>J17+J24+J34+J46</f>
        <v>90218</v>
      </c>
      <c r="K16" s="11">
        <f>F16-I16-J16</f>
        <v>627716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345000</v>
      </c>
      <c r="E17" s="11">
        <f>+E18</f>
        <v>333000</v>
      </c>
      <c r="F17" s="11">
        <f>G17+H17</f>
        <v>376756</v>
      </c>
      <c r="G17" s="11">
        <f>+G18</f>
        <v>0</v>
      </c>
      <c r="H17" s="11">
        <f>+H18</f>
        <v>376756</v>
      </c>
      <c r="I17" s="11">
        <f>+I18</f>
        <v>376756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345000</v>
      </c>
      <c r="E18" s="11">
        <f>E19+E21</f>
        <v>333000</v>
      </c>
      <c r="F18" s="11">
        <f>G18+H18</f>
        <v>376756</v>
      </c>
      <c r="G18" s="11">
        <f>G19+G21</f>
        <v>0</v>
      </c>
      <c r="H18" s="11">
        <f>H19+H21</f>
        <v>376756</v>
      </c>
      <c r="I18" s="11">
        <f>I19+I21</f>
        <v>376756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5000</v>
      </c>
      <c r="E19" s="11">
        <f>+E20</f>
        <v>5000</v>
      </c>
      <c r="F19" s="11">
        <f>G19+H19</f>
        <v>3439</v>
      </c>
      <c r="G19" s="11">
        <f>+G20</f>
        <v>0</v>
      </c>
      <c r="H19" s="11">
        <f>+H20</f>
        <v>3439</v>
      </c>
      <c r="I19" s="11">
        <f>+I20</f>
        <v>3439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5000</v>
      </c>
      <c r="E20" s="11">
        <v>5000</v>
      </c>
      <c r="F20" s="11">
        <f>G20+H20</f>
        <v>3439</v>
      </c>
      <c r="G20" s="11">
        <v>0</v>
      </c>
      <c r="H20" s="11">
        <v>3439</v>
      </c>
      <c r="I20" s="11">
        <v>3439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340000</v>
      </c>
      <c r="E21" s="11">
        <f>E22+E23</f>
        <v>328000</v>
      </c>
      <c r="F21" s="11">
        <f>G21+H21</f>
        <v>373317</v>
      </c>
      <c r="G21" s="11">
        <f>G22+G23</f>
        <v>0</v>
      </c>
      <c r="H21" s="11">
        <f>H22+H23</f>
        <v>373317</v>
      </c>
      <c r="I21" s="11">
        <f>I22+I23</f>
        <v>373317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105000</v>
      </c>
      <c r="E22" s="11">
        <v>105000</v>
      </c>
      <c r="F22" s="11">
        <f>G22+H22</f>
        <v>119309</v>
      </c>
      <c r="G22" s="11">
        <v>0</v>
      </c>
      <c r="H22" s="11">
        <v>119309</v>
      </c>
      <c r="I22" s="11">
        <v>119309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235000</v>
      </c>
      <c r="E23" s="11">
        <v>223000</v>
      </c>
      <c r="F23" s="11">
        <f>G23+H23</f>
        <v>254008</v>
      </c>
      <c r="G23" s="11">
        <v>0</v>
      </c>
      <c r="H23" s="11">
        <v>254008</v>
      </c>
      <c r="I23" s="11">
        <v>254008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273000</v>
      </c>
      <c r="E24" s="11">
        <f>E25</f>
        <v>273000</v>
      </c>
      <c r="F24" s="11">
        <f>G24+H24</f>
        <v>703784</v>
      </c>
      <c r="G24" s="11">
        <f>G25</f>
        <v>570905</v>
      </c>
      <c r="H24" s="11">
        <f>H25</f>
        <v>132879</v>
      </c>
      <c r="I24" s="11">
        <f>I25</f>
        <v>139752</v>
      </c>
      <c r="J24" s="11">
        <f>J25</f>
        <v>27739</v>
      </c>
      <c r="K24" s="11">
        <f>F24-I24-J24</f>
        <v>536293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273000</v>
      </c>
      <c r="E25" s="11">
        <f>E26+E29+E33</f>
        <v>273000</v>
      </c>
      <c r="F25" s="11">
        <f>G25+H25</f>
        <v>703784</v>
      </c>
      <c r="G25" s="11">
        <f>G26+G29+G33</f>
        <v>570905</v>
      </c>
      <c r="H25" s="11">
        <f>H26+H29+H33</f>
        <v>132879</v>
      </c>
      <c r="I25" s="11">
        <f>I26+I29+I33</f>
        <v>139752</v>
      </c>
      <c r="J25" s="11">
        <f>J26+J29+J33</f>
        <v>27739</v>
      </c>
      <c r="K25" s="11">
        <f>F25-I25-J25</f>
        <v>536293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27000</v>
      </c>
      <c r="E26" s="11">
        <f>E27+E28</f>
        <v>27000</v>
      </c>
      <c r="F26" s="11">
        <f>G26+H26</f>
        <v>82592</v>
      </c>
      <c r="G26" s="11">
        <f>G27+G28</f>
        <v>62599</v>
      </c>
      <c r="H26" s="11">
        <f>H27+H28</f>
        <v>19993</v>
      </c>
      <c r="I26" s="11">
        <f>I27+I28</f>
        <v>9539</v>
      </c>
      <c r="J26" s="11">
        <f>J27+J28</f>
        <v>27739</v>
      </c>
      <c r="K26" s="11">
        <f>F26-I26-J26</f>
        <v>45314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25000</v>
      </c>
      <c r="E27" s="11">
        <v>25000</v>
      </c>
      <c r="F27" s="11">
        <f>G27+H27</f>
        <v>48385</v>
      </c>
      <c r="G27" s="11">
        <v>28392</v>
      </c>
      <c r="H27" s="11">
        <v>19993</v>
      </c>
      <c r="I27" s="11">
        <v>8803</v>
      </c>
      <c r="J27" s="11">
        <v>0</v>
      </c>
      <c r="K27" s="11">
        <f>F27-I27-J27</f>
        <v>39582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2000</v>
      </c>
      <c r="E28" s="11">
        <v>2000</v>
      </c>
      <c r="F28" s="11">
        <f>G28+H28</f>
        <v>34207</v>
      </c>
      <c r="G28" s="11">
        <v>34207</v>
      </c>
      <c r="H28" s="11">
        <v>0</v>
      </c>
      <c r="I28" s="11">
        <v>736</v>
      </c>
      <c r="J28" s="11">
        <v>27739</v>
      </c>
      <c r="K28" s="11">
        <f>F28-I28-J28</f>
        <v>5732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244000</v>
      </c>
      <c r="E29" s="11">
        <f>E30+E31+E32</f>
        <v>244000</v>
      </c>
      <c r="F29" s="11">
        <f>G29+H29</f>
        <v>621192</v>
      </c>
      <c r="G29" s="11">
        <f>G30+G31+G32</f>
        <v>508306</v>
      </c>
      <c r="H29" s="11">
        <f>H30+H31+H32</f>
        <v>112886</v>
      </c>
      <c r="I29" s="11">
        <f>I30+I31+I32</f>
        <v>130213</v>
      </c>
      <c r="J29" s="11">
        <f>J30+J31+J32</f>
        <v>0</v>
      </c>
      <c r="K29" s="11">
        <f>F29-I29-J29</f>
        <v>490979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65000</v>
      </c>
      <c r="E30" s="11">
        <v>65000</v>
      </c>
      <c r="F30" s="11">
        <f>G30+H30</f>
        <v>100734</v>
      </c>
      <c r="G30" s="11">
        <v>64478</v>
      </c>
      <c r="H30" s="11">
        <v>36256</v>
      </c>
      <c r="I30" s="11">
        <v>28550</v>
      </c>
      <c r="J30" s="11">
        <v>0</v>
      </c>
      <c r="K30" s="11">
        <f>F30-I30-J30</f>
        <v>72184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2000</v>
      </c>
      <c r="E31" s="11">
        <v>2000</v>
      </c>
      <c r="F31" s="11">
        <f>G31+H31</f>
        <v>4182</v>
      </c>
      <c r="G31" s="11">
        <v>1856</v>
      </c>
      <c r="H31" s="11">
        <v>2326</v>
      </c>
      <c r="I31" s="11">
        <v>0</v>
      </c>
      <c r="J31" s="11">
        <v>0</v>
      </c>
      <c r="K31" s="11">
        <f>F31-I31-J31</f>
        <v>4182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177000</v>
      </c>
      <c r="E32" s="11">
        <v>177000</v>
      </c>
      <c r="F32" s="11">
        <f>G32+H32</f>
        <v>516276</v>
      </c>
      <c r="G32" s="11">
        <v>441972</v>
      </c>
      <c r="H32" s="11">
        <v>74304</v>
      </c>
      <c r="I32" s="11">
        <v>101663</v>
      </c>
      <c r="J32" s="11">
        <v>0</v>
      </c>
      <c r="K32" s="11">
        <f>F32-I32-J32</f>
        <v>414613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2000</v>
      </c>
      <c r="E33" s="11">
        <v>2000</v>
      </c>
      <c r="F33" s="11">
        <f>G33+H33</f>
        <v>0</v>
      </c>
      <c r="G33" s="11">
        <v>0</v>
      </c>
      <c r="H33" s="11">
        <v>0</v>
      </c>
      <c r="I33" s="11">
        <v>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D35+D40+D42</f>
        <v>1921880</v>
      </c>
      <c r="E34" s="11">
        <f>E35+E40+E42</f>
        <v>3176299</v>
      </c>
      <c r="F34" s="11">
        <f>G34+H34</f>
        <v>3317711</v>
      </c>
      <c r="G34" s="11">
        <f>G35+G40+G42</f>
        <v>158635</v>
      </c>
      <c r="H34" s="11">
        <f>H35+H40+H42</f>
        <v>3159076</v>
      </c>
      <c r="I34" s="11">
        <f>I35+I40+I42</f>
        <v>3166576</v>
      </c>
      <c r="J34" s="11">
        <f>J35+J40+J42</f>
        <v>62479</v>
      </c>
      <c r="K34" s="11">
        <f>F34-I34-J34</f>
        <v>88656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D36+D37+D38+D39</f>
        <v>1906880</v>
      </c>
      <c r="E35" s="11">
        <f>E36+E37+E38+E39</f>
        <v>3161300</v>
      </c>
      <c r="F35" s="11">
        <f>G35+H35</f>
        <v>3158705</v>
      </c>
      <c r="G35" s="11">
        <f>G36+G37+G38+G39</f>
        <v>0</v>
      </c>
      <c r="H35" s="11">
        <f>H36+H37+H38+H39</f>
        <v>3158705</v>
      </c>
      <c r="I35" s="11">
        <f>I36+I37+I38+I39</f>
        <v>3158705</v>
      </c>
      <c r="J35" s="11">
        <f>J36+J37+J38+J39</f>
        <v>0</v>
      </c>
      <c r="K35" s="11">
        <f>F35-I35-J35</f>
        <v>0</v>
      </c>
    </row>
    <row r="36" spans="1:11" s="6" customFormat="1" ht="33" x14ac:dyDescent="0.25">
      <c r="A36" s="10" t="s">
        <v>92</v>
      </c>
      <c r="B36" s="10" t="s">
        <v>93</v>
      </c>
      <c r="C36" s="10" t="s">
        <v>94</v>
      </c>
      <c r="D36" s="11">
        <v>1331000</v>
      </c>
      <c r="E36" s="11">
        <v>2007800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43.5" x14ac:dyDescent="0.25">
      <c r="A37" s="10" t="s">
        <v>95</v>
      </c>
      <c r="B37" s="10" t="s">
        <v>96</v>
      </c>
      <c r="C37" s="10" t="s">
        <v>97</v>
      </c>
      <c r="D37" s="11">
        <v>0</v>
      </c>
      <c r="E37" s="11">
        <v>0</v>
      </c>
      <c r="F37" s="11">
        <f>G37+H37</f>
        <v>2005205</v>
      </c>
      <c r="G37" s="11">
        <v>0</v>
      </c>
      <c r="H37" s="11">
        <v>2005205</v>
      </c>
      <c r="I37" s="11">
        <v>2005205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31000</v>
      </c>
      <c r="E38" s="11">
        <v>31000</v>
      </c>
      <c r="F38" s="11">
        <f>G38+H38</f>
        <v>31000</v>
      </c>
      <c r="G38" s="11">
        <v>0</v>
      </c>
      <c r="H38" s="11">
        <v>31000</v>
      </c>
      <c r="I38" s="11">
        <v>31000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v>544880</v>
      </c>
      <c r="E39" s="11">
        <v>1122500</v>
      </c>
      <c r="F39" s="11">
        <f>G39+H39</f>
        <v>1122500</v>
      </c>
      <c r="G39" s="11">
        <v>0</v>
      </c>
      <c r="H39" s="11">
        <v>1122500</v>
      </c>
      <c r="I39" s="11">
        <v>1122500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</f>
        <v>0</v>
      </c>
      <c r="E40" s="11">
        <f>E41</f>
        <v>0</v>
      </c>
      <c r="F40" s="11">
        <f>G40+H40</f>
        <v>26</v>
      </c>
      <c r="G40" s="11">
        <f>G41</f>
        <v>0</v>
      </c>
      <c r="H40" s="11">
        <f>H41</f>
        <v>26</v>
      </c>
      <c r="I40" s="11">
        <f>I41</f>
        <v>26</v>
      </c>
      <c r="J40" s="11">
        <f>J41</f>
        <v>0</v>
      </c>
      <c r="K40" s="11">
        <f>F40-I40-J40</f>
        <v>0</v>
      </c>
    </row>
    <row r="41" spans="1:11" s="6" customFormat="1" x14ac:dyDescent="0.25">
      <c r="A41" s="10" t="s">
        <v>107</v>
      </c>
      <c r="B41" s="10" t="s">
        <v>108</v>
      </c>
      <c r="C41" s="10" t="s">
        <v>109</v>
      </c>
      <c r="D41" s="11">
        <v>0</v>
      </c>
      <c r="E41" s="11">
        <v>0</v>
      </c>
      <c r="F41" s="11">
        <f>G41+H41</f>
        <v>26</v>
      </c>
      <c r="G41" s="11">
        <v>0</v>
      </c>
      <c r="H41" s="11">
        <v>26</v>
      </c>
      <c r="I41" s="11">
        <v>26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110</v>
      </c>
      <c r="B42" s="10" t="s">
        <v>111</v>
      </c>
      <c r="C42" s="10" t="s">
        <v>112</v>
      </c>
      <c r="D42" s="11">
        <f>D43</f>
        <v>15000</v>
      </c>
      <c r="E42" s="11">
        <f>E43</f>
        <v>14999</v>
      </c>
      <c r="F42" s="11">
        <f>G42+H42</f>
        <v>158980</v>
      </c>
      <c r="G42" s="11">
        <f>G43</f>
        <v>158635</v>
      </c>
      <c r="H42" s="11">
        <f>H43</f>
        <v>345</v>
      </c>
      <c r="I42" s="11">
        <f>I43</f>
        <v>7845</v>
      </c>
      <c r="J42" s="11">
        <f>J43</f>
        <v>62479</v>
      </c>
      <c r="K42" s="11">
        <f>F42-I42-J42</f>
        <v>88656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D44+D45</f>
        <v>15000</v>
      </c>
      <c r="E43" s="11">
        <f>E44+E45</f>
        <v>14999</v>
      </c>
      <c r="F43" s="11">
        <f>G43+H43</f>
        <v>158980</v>
      </c>
      <c r="G43" s="11">
        <f>G44+G45</f>
        <v>158635</v>
      </c>
      <c r="H43" s="11">
        <f>H44+H45</f>
        <v>345</v>
      </c>
      <c r="I43" s="11">
        <f>I44+I45</f>
        <v>7845</v>
      </c>
      <c r="J43" s="11">
        <f>J44+J45</f>
        <v>62479</v>
      </c>
      <c r="K43" s="11">
        <f>F43-I43-J43</f>
        <v>88656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v>15000</v>
      </c>
      <c r="E44" s="11">
        <v>14999</v>
      </c>
      <c r="F44" s="11">
        <f>G44+H44</f>
        <v>76157</v>
      </c>
      <c r="G44" s="11">
        <v>75812</v>
      </c>
      <c r="H44" s="11">
        <v>345</v>
      </c>
      <c r="I44" s="11">
        <v>7845</v>
      </c>
      <c r="J44" s="11">
        <v>0</v>
      </c>
      <c r="K44" s="11">
        <f>F44-I44-J44</f>
        <v>68312</v>
      </c>
    </row>
    <row r="45" spans="1:11" s="6" customFormat="1" ht="22.5" x14ac:dyDescent="0.25">
      <c r="A45" s="10" t="s">
        <v>119</v>
      </c>
      <c r="B45" s="10" t="s">
        <v>120</v>
      </c>
      <c r="C45" s="10" t="s">
        <v>121</v>
      </c>
      <c r="D45" s="11">
        <v>0</v>
      </c>
      <c r="E45" s="11">
        <v>0</v>
      </c>
      <c r="F45" s="11">
        <f>G45+H45</f>
        <v>82823</v>
      </c>
      <c r="G45" s="11">
        <v>82823</v>
      </c>
      <c r="H45" s="11">
        <v>0</v>
      </c>
      <c r="I45" s="11">
        <v>0</v>
      </c>
      <c r="J45" s="11">
        <v>62479</v>
      </c>
      <c r="K45" s="11">
        <f>F45-I45-J45</f>
        <v>20344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D47</f>
        <v>0</v>
      </c>
      <c r="E46" s="11">
        <f>E47</f>
        <v>0</v>
      </c>
      <c r="F46" s="11">
        <f>G46+H46</f>
        <v>2767</v>
      </c>
      <c r="G46" s="11">
        <f>G47</f>
        <v>0</v>
      </c>
      <c r="H46" s="11">
        <f>H47</f>
        <v>2767</v>
      </c>
      <c r="I46" s="11">
        <f>I47</f>
        <v>0</v>
      </c>
      <c r="J46" s="11">
        <f>J47</f>
        <v>0</v>
      </c>
      <c r="K46" s="11">
        <f>F46-I46-J46</f>
        <v>2767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</f>
        <v>0</v>
      </c>
      <c r="E47" s="11">
        <f>E48</f>
        <v>0</v>
      </c>
      <c r="F47" s="11">
        <f>G47+H47</f>
        <v>2767</v>
      </c>
      <c r="G47" s="11">
        <f>G48</f>
        <v>0</v>
      </c>
      <c r="H47" s="11">
        <f>H48</f>
        <v>2767</v>
      </c>
      <c r="I47" s="11">
        <f>I48</f>
        <v>0</v>
      </c>
      <c r="J47" s="11">
        <f>J48</f>
        <v>0</v>
      </c>
      <c r="K47" s="11">
        <f>F47-I47-J47</f>
        <v>2767</v>
      </c>
    </row>
    <row r="48" spans="1:11" s="6" customFormat="1" x14ac:dyDescent="0.25">
      <c r="A48" s="10" t="s">
        <v>128</v>
      </c>
      <c r="B48" s="10" t="s">
        <v>129</v>
      </c>
      <c r="C48" s="10" t="s">
        <v>130</v>
      </c>
      <c r="D48" s="11">
        <v>0</v>
      </c>
      <c r="E48" s="11">
        <v>0</v>
      </c>
      <c r="F48" s="11">
        <f>G48+H48</f>
        <v>2767</v>
      </c>
      <c r="G48" s="11">
        <v>0</v>
      </c>
      <c r="H48" s="11">
        <v>2767</v>
      </c>
      <c r="I48" s="11">
        <v>0</v>
      </c>
      <c r="J48" s="11">
        <v>0</v>
      </c>
      <c r="K48" s="11">
        <f>F48-I48-J48</f>
        <v>2767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D50+D54</f>
        <v>162000</v>
      </c>
      <c r="E49" s="11">
        <f>E50+E54</f>
        <v>162000</v>
      </c>
      <c r="F49" s="11">
        <f>G49+H49</f>
        <v>266742</v>
      </c>
      <c r="G49" s="11">
        <f>G50+G54</f>
        <v>194476</v>
      </c>
      <c r="H49" s="11">
        <f>H50+H54</f>
        <v>72266</v>
      </c>
      <c r="I49" s="11">
        <f>I50+I54</f>
        <v>78805</v>
      </c>
      <c r="J49" s="11">
        <f>J50+J54</f>
        <v>3497</v>
      </c>
      <c r="K49" s="11">
        <f>F49-I49-J49</f>
        <v>184440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f>D51</f>
        <v>18000</v>
      </c>
      <c r="E50" s="11">
        <f>E51</f>
        <v>18000</v>
      </c>
      <c r="F50" s="11">
        <f>G50+H50</f>
        <v>17958</v>
      </c>
      <c r="G50" s="11">
        <f>G51</f>
        <v>17958</v>
      </c>
      <c r="H50" s="11">
        <f>H51</f>
        <v>0</v>
      </c>
      <c r="I50" s="11">
        <f>I51</f>
        <v>2150</v>
      </c>
      <c r="J50" s="11">
        <f>J51</f>
        <v>2705</v>
      </c>
      <c r="K50" s="11">
        <f>F50-I50-J50</f>
        <v>13103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+D52</f>
        <v>18000</v>
      </c>
      <c r="E51" s="11">
        <f>+E52</f>
        <v>18000</v>
      </c>
      <c r="F51" s="11">
        <f>G51+H51</f>
        <v>17958</v>
      </c>
      <c r="G51" s="11">
        <f>+G52</f>
        <v>17958</v>
      </c>
      <c r="H51" s="11">
        <f>+H52</f>
        <v>0</v>
      </c>
      <c r="I51" s="11">
        <f>+I52</f>
        <v>2150</v>
      </c>
      <c r="J51" s="11">
        <f>+J52</f>
        <v>2705</v>
      </c>
      <c r="K51" s="11">
        <f>F51-I51-J51</f>
        <v>13103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f>D53</f>
        <v>18000</v>
      </c>
      <c r="E52" s="11">
        <f>E53</f>
        <v>18000</v>
      </c>
      <c r="F52" s="11">
        <f>G52+H52</f>
        <v>17958</v>
      </c>
      <c r="G52" s="11">
        <f>G53</f>
        <v>17958</v>
      </c>
      <c r="H52" s="11">
        <f>H53</f>
        <v>0</v>
      </c>
      <c r="I52" s="11">
        <f>I53</f>
        <v>2150</v>
      </c>
      <c r="J52" s="11">
        <f>J53</f>
        <v>2705</v>
      </c>
      <c r="K52" s="11">
        <f>F52-I52-J52</f>
        <v>13103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18000</v>
      </c>
      <c r="E53" s="11">
        <v>18000</v>
      </c>
      <c r="F53" s="11">
        <f>G53+H53</f>
        <v>17958</v>
      </c>
      <c r="G53" s="11">
        <v>17958</v>
      </c>
      <c r="H53" s="11">
        <v>0</v>
      </c>
      <c r="I53" s="11">
        <v>2150</v>
      </c>
      <c r="J53" s="11">
        <v>2705</v>
      </c>
      <c r="K53" s="11">
        <f>F53-I53-J53</f>
        <v>13103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+D55+D57+D60</f>
        <v>144000</v>
      </c>
      <c r="E54" s="11">
        <f>+E55+E57+E60</f>
        <v>144000</v>
      </c>
      <c r="F54" s="11">
        <f>G54+H54</f>
        <v>248784</v>
      </c>
      <c r="G54" s="11">
        <f>+G55+G57+G60</f>
        <v>176518</v>
      </c>
      <c r="H54" s="11">
        <f>+H55+H57+H60</f>
        <v>72266</v>
      </c>
      <c r="I54" s="11">
        <f>+I55+I57+I60</f>
        <v>76655</v>
      </c>
      <c r="J54" s="11">
        <f>+J55+J57+J60</f>
        <v>792</v>
      </c>
      <c r="K54" s="11">
        <f>F54-I54-J54</f>
        <v>171337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0</v>
      </c>
      <c r="E55" s="11">
        <f>E56</f>
        <v>0</v>
      </c>
      <c r="F55" s="11">
        <f>G55+H55</f>
        <v>2567</v>
      </c>
      <c r="G55" s="11">
        <f>G56</f>
        <v>0</v>
      </c>
      <c r="H55" s="11">
        <f>H56</f>
        <v>2567</v>
      </c>
      <c r="I55" s="11">
        <f>I56</f>
        <v>2567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0</v>
      </c>
      <c r="E56" s="11">
        <v>0</v>
      </c>
      <c r="F56" s="11">
        <f>G56+H56</f>
        <v>2567</v>
      </c>
      <c r="G56" s="11">
        <v>0</v>
      </c>
      <c r="H56" s="11">
        <v>2567</v>
      </c>
      <c r="I56" s="11">
        <v>2567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75000</v>
      </c>
      <c r="E57" s="11">
        <f>E58</f>
        <v>75000</v>
      </c>
      <c r="F57" s="11">
        <f>G57+H57</f>
        <v>174570</v>
      </c>
      <c r="G57" s="11">
        <f>G58</f>
        <v>174570</v>
      </c>
      <c r="H57" s="11">
        <f>H58</f>
        <v>0</v>
      </c>
      <c r="I57" s="11">
        <f>I58</f>
        <v>2893</v>
      </c>
      <c r="J57" s="11">
        <f>J58</f>
        <v>340</v>
      </c>
      <c r="K57" s="11">
        <f>F57-I57-J57</f>
        <v>171337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f>D59</f>
        <v>75000</v>
      </c>
      <c r="E58" s="11">
        <f>E59</f>
        <v>75000</v>
      </c>
      <c r="F58" s="11">
        <f>G58+H58</f>
        <v>174570</v>
      </c>
      <c r="G58" s="11">
        <f>G59</f>
        <v>174570</v>
      </c>
      <c r="H58" s="11">
        <f>H59</f>
        <v>0</v>
      </c>
      <c r="I58" s="11">
        <f>I59</f>
        <v>2893</v>
      </c>
      <c r="J58" s="11">
        <f>J59</f>
        <v>340</v>
      </c>
      <c r="K58" s="11">
        <f>F58-I58-J58</f>
        <v>171337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75000</v>
      </c>
      <c r="E59" s="11">
        <v>75000</v>
      </c>
      <c r="F59" s="11">
        <f>G59+H59</f>
        <v>174570</v>
      </c>
      <c r="G59" s="11">
        <v>174570</v>
      </c>
      <c r="H59" s="11">
        <v>0</v>
      </c>
      <c r="I59" s="11">
        <v>2893</v>
      </c>
      <c r="J59" s="11">
        <v>340</v>
      </c>
      <c r="K59" s="11">
        <f>F59-I59-J59</f>
        <v>171337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f>+D61+D63</f>
        <v>69000</v>
      </c>
      <c r="E60" s="11">
        <f>+E61+E63</f>
        <v>69000</v>
      </c>
      <c r="F60" s="11">
        <f>G60+H60</f>
        <v>71647</v>
      </c>
      <c r="G60" s="11">
        <f>+G61+G63</f>
        <v>1948</v>
      </c>
      <c r="H60" s="11">
        <f>+H61+H63</f>
        <v>69699</v>
      </c>
      <c r="I60" s="11">
        <f>+I61+I63</f>
        <v>71195</v>
      </c>
      <c r="J60" s="11">
        <f>+J61+J63</f>
        <v>452</v>
      </c>
      <c r="K60" s="11">
        <f>F60-I60-J60</f>
        <v>0</v>
      </c>
    </row>
    <row r="61" spans="1:11" s="6" customFormat="1" ht="22.5" x14ac:dyDescent="0.25">
      <c r="A61" s="10" t="s">
        <v>167</v>
      </c>
      <c r="B61" s="10" t="s">
        <v>168</v>
      </c>
      <c r="C61" s="10" t="s">
        <v>169</v>
      </c>
      <c r="D61" s="11">
        <f>+D62</f>
        <v>67000</v>
      </c>
      <c r="E61" s="11">
        <f>+E62</f>
        <v>67000</v>
      </c>
      <c r="F61" s="11">
        <f>G61+H61</f>
        <v>69699</v>
      </c>
      <c r="G61" s="11">
        <f>+G62</f>
        <v>0</v>
      </c>
      <c r="H61" s="11">
        <f>+H62</f>
        <v>69699</v>
      </c>
      <c r="I61" s="11">
        <f>+I62</f>
        <v>69699</v>
      </c>
      <c r="J61" s="11">
        <f>+J62</f>
        <v>0</v>
      </c>
      <c r="K61" s="11">
        <f>F61-I61-J61</f>
        <v>0</v>
      </c>
    </row>
    <row r="62" spans="1:11" s="6" customFormat="1" ht="22.5" x14ac:dyDescent="0.25">
      <c r="A62" s="10" t="s">
        <v>170</v>
      </c>
      <c r="B62" s="10" t="s">
        <v>171</v>
      </c>
      <c r="C62" s="10" t="s">
        <v>172</v>
      </c>
      <c r="D62" s="11">
        <v>67000</v>
      </c>
      <c r="E62" s="11">
        <v>67000</v>
      </c>
      <c r="F62" s="11">
        <f>G62+H62</f>
        <v>69699</v>
      </c>
      <c r="G62" s="11">
        <v>0</v>
      </c>
      <c r="H62" s="11">
        <v>69699</v>
      </c>
      <c r="I62" s="11">
        <v>69699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v>2000</v>
      </c>
      <c r="E63" s="11">
        <v>2000</v>
      </c>
      <c r="F63" s="11">
        <f>G63+H63</f>
        <v>1948</v>
      </c>
      <c r="G63" s="11">
        <v>1948</v>
      </c>
      <c r="H63" s="11">
        <v>0</v>
      </c>
      <c r="I63" s="11">
        <v>1496</v>
      </c>
      <c r="J63" s="11">
        <v>452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v>-43997</v>
      </c>
      <c r="E64" s="11">
        <v>-43997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179</v>
      </c>
      <c r="B65" s="10" t="s">
        <v>180</v>
      </c>
      <c r="C65" s="10" t="s">
        <v>181</v>
      </c>
      <c r="D65" s="11">
        <v>43997</v>
      </c>
      <c r="E65" s="11">
        <v>43997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</f>
        <v>0</v>
      </c>
      <c r="E66" s="11">
        <f>E67</f>
        <v>434203</v>
      </c>
      <c r="F66" s="11">
        <f>G66+H66</f>
        <v>0</v>
      </c>
      <c r="G66" s="11">
        <f>G67</f>
        <v>0</v>
      </c>
      <c r="H66" s="11">
        <f>H67</f>
        <v>0</v>
      </c>
      <c r="I66" s="11">
        <f>I67</f>
        <v>0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185</v>
      </c>
      <c r="B67" s="10" t="s">
        <v>186</v>
      </c>
      <c r="C67" s="10" t="s">
        <v>187</v>
      </c>
      <c r="D67" s="11">
        <f>+D68+D69</f>
        <v>0</v>
      </c>
      <c r="E67" s="11">
        <f>+E68+E69</f>
        <v>434203</v>
      </c>
      <c r="F67" s="11">
        <f>G67+H67</f>
        <v>0</v>
      </c>
      <c r="G67" s="11">
        <f>+G68+G69</f>
        <v>0</v>
      </c>
      <c r="H67" s="11">
        <f>+H68+H69</f>
        <v>0</v>
      </c>
      <c r="I67" s="11">
        <f>+I68+I69</f>
        <v>0</v>
      </c>
      <c r="J67" s="11">
        <f>+J68+J69</f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v>0</v>
      </c>
      <c r="E68" s="11">
        <v>18000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191</v>
      </c>
      <c r="B69" s="10" t="s">
        <v>192</v>
      </c>
      <c r="C69" s="10" t="s">
        <v>193</v>
      </c>
      <c r="D69" s="11">
        <v>0</v>
      </c>
      <c r="E69" s="11">
        <v>416203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194</v>
      </c>
      <c r="B70" s="10" t="s">
        <v>195</v>
      </c>
      <c r="C70" s="10" t="s">
        <v>196</v>
      </c>
      <c r="D70" s="11">
        <f>D71</f>
        <v>158000</v>
      </c>
      <c r="E70" s="11">
        <f>E71</f>
        <v>2408224</v>
      </c>
      <c r="F70" s="11">
        <f>G70+H70</f>
        <v>2405629</v>
      </c>
      <c r="G70" s="11">
        <f>G71</f>
        <v>0</v>
      </c>
      <c r="H70" s="11">
        <f>H71</f>
        <v>2405629</v>
      </c>
      <c r="I70" s="11">
        <f>I71</f>
        <v>2405629</v>
      </c>
      <c r="J70" s="11">
        <f>J71</f>
        <v>0</v>
      </c>
      <c r="K70" s="11">
        <f>F70-I70-J70</f>
        <v>0</v>
      </c>
    </row>
    <row r="71" spans="1:12" s="6" customFormat="1" ht="22.5" x14ac:dyDescent="0.25">
      <c r="A71" s="10" t="s">
        <v>197</v>
      </c>
      <c r="B71" s="10" t="s">
        <v>198</v>
      </c>
      <c r="C71" s="10" t="s">
        <v>199</v>
      </c>
      <c r="D71" s="11">
        <f>D72+D77</f>
        <v>158000</v>
      </c>
      <c r="E71" s="11">
        <f>E72+E77</f>
        <v>2408224</v>
      </c>
      <c r="F71" s="11">
        <f>G71+H71</f>
        <v>2405629</v>
      </c>
      <c r="G71" s="11">
        <f>G72+G77</f>
        <v>0</v>
      </c>
      <c r="H71" s="11">
        <f>H72+H77</f>
        <v>2405629</v>
      </c>
      <c r="I71" s="11">
        <f>I72+I77</f>
        <v>2405629</v>
      </c>
      <c r="J71" s="11">
        <f>J72+J77</f>
        <v>0</v>
      </c>
      <c r="K71" s="11">
        <f>F71-I71-J71</f>
        <v>0</v>
      </c>
    </row>
    <row r="72" spans="1:12" s="6" customFormat="1" ht="75" x14ac:dyDescent="0.25">
      <c r="A72" s="10" t="s">
        <v>200</v>
      </c>
      <c r="B72" s="10" t="s">
        <v>201</v>
      </c>
      <c r="C72" s="10" t="s">
        <v>202</v>
      </c>
      <c r="D72" s="11">
        <f>+D73+D74+D75+D76</f>
        <v>158000</v>
      </c>
      <c r="E72" s="11">
        <f>+E73+E74+E75+E76</f>
        <v>2374914</v>
      </c>
      <c r="F72" s="11">
        <f>G72+H72</f>
        <v>2372320</v>
      </c>
      <c r="G72" s="11">
        <f>+G73+G74+G75+G76</f>
        <v>0</v>
      </c>
      <c r="H72" s="11">
        <f>+H73+H74+H75+H76</f>
        <v>2372320</v>
      </c>
      <c r="I72" s="11">
        <f>+I73+I74+I75+I76</f>
        <v>2372320</v>
      </c>
      <c r="J72" s="11">
        <f>+J73+J74+J75+J76</f>
        <v>0</v>
      </c>
      <c r="K72" s="11">
        <f>F72-I72-J72</f>
        <v>0</v>
      </c>
    </row>
    <row r="73" spans="1:12" s="6" customFormat="1" ht="33" x14ac:dyDescent="0.25">
      <c r="A73" s="10" t="s">
        <v>203</v>
      </c>
      <c r="B73" s="10" t="s">
        <v>204</v>
      </c>
      <c r="C73" s="10" t="s">
        <v>205</v>
      </c>
      <c r="D73" s="11">
        <v>2000</v>
      </c>
      <c r="E73" s="11">
        <v>30100</v>
      </c>
      <c r="F73" s="11">
        <f>G73+H73</f>
        <v>29377</v>
      </c>
      <c r="G73" s="11">
        <v>0</v>
      </c>
      <c r="H73" s="11">
        <v>29377</v>
      </c>
      <c r="I73" s="11">
        <v>29377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206</v>
      </c>
      <c r="B74" s="10" t="s">
        <v>207</v>
      </c>
      <c r="C74" s="10" t="s">
        <v>208</v>
      </c>
      <c r="D74" s="11">
        <v>33000</v>
      </c>
      <c r="E74" s="11">
        <v>33000</v>
      </c>
      <c r="F74" s="11">
        <f>G74+H74</f>
        <v>31129</v>
      </c>
      <c r="G74" s="11">
        <v>0</v>
      </c>
      <c r="H74" s="11">
        <v>31129</v>
      </c>
      <c r="I74" s="11">
        <v>31129</v>
      </c>
      <c r="J74" s="11">
        <v>0</v>
      </c>
      <c r="K74" s="11">
        <f>F74-I74-J74</f>
        <v>0</v>
      </c>
    </row>
    <row r="75" spans="1:12" s="6" customFormat="1" ht="22.5" x14ac:dyDescent="0.25">
      <c r="A75" s="10" t="s">
        <v>209</v>
      </c>
      <c r="B75" s="10" t="s">
        <v>210</v>
      </c>
      <c r="C75" s="10" t="s">
        <v>211</v>
      </c>
      <c r="D75" s="11">
        <v>0</v>
      </c>
      <c r="E75" s="11">
        <v>123142</v>
      </c>
      <c r="F75" s="11">
        <f>G75+H75</f>
        <v>123142</v>
      </c>
      <c r="G75" s="11">
        <v>0</v>
      </c>
      <c r="H75" s="11">
        <v>123142</v>
      </c>
      <c r="I75" s="11">
        <v>123142</v>
      </c>
      <c r="J75" s="11">
        <v>0</v>
      </c>
      <c r="K75" s="11">
        <f>F75-I75-J75</f>
        <v>0</v>
      </c>
    </row>
    <row r="76" spans="1:12" s="6" customFormat="1" ht="22.5" x14ac:dyDescent="0.25">
      <c r="A76" s="10" t="s">
        <v>212</v>
      </c>
      <c r="B76" s="10" t="s">
        <v>213</v>
      </c>
      <c r="C76" s="10" t="s">
        <v>214</v>
      </c>
      <c r="D76" s="11">
        <v>123000</v>
      </c>
      <c r="E76" s="11">
        <v>2188672</v>
      </c>
      <c r="F76" s="11">
        <f>G76+H76</f>
        <v>2188672</v>
      </c>
      <c r="G76" s="11">
        <v>0</v>
      </c>
      <c r="H76" s="11">
        <v>2188672</v>
      </c>
      <c r="I76" s="11">
        <v>2188672</v>
      </c>
      <c r="J76" s="11">
        <v>0</v>
      </c>
      <c r="K76" s="11">
        <f>F76-I76-J76</f>
        <v>0</v>
      </c>
    </row>
    <row r="77" spans="1:12" s="6" customFormat="1" ht="33" x14ac:dyDescent="0.25">
      <c r="A77" s="10" t="s">
        <v>215</v>
      </c>
      <c r="B77" s="10" t="s">
        <v>216</v>
      </c>
      <c r="C77" s="10" t="s">
        <v>217</v>
      </c>
      <c r="D77" s="11">
        <f>+D78</f>
        <v>0</v>
      </c>
      <c r="E77" s="11">
        <f>+E78</f>
        <v>33310</v>
      </c>
      <c r="F77" s="11">
        <f>G77+H77</f>
        <v>33309</v>
      </c>
      <c r="G77" s="11">
        <f>+G78</f>
        <v>0</v>
      </c>
      <c r="H77" s="11">
        <f>+H78</f>
        <v>33309</v>
      </c>
      <c r="I77" s="11">
        <f>+I78</f>
        <v>33309</v>
      </c>
      <c r="J77" s="11">
        <f>+J78</f>
        <v>0</v>
      </c>
      <c r="K77" s="11">
        <f>F77-I77-J77</f>
        <v>0</v>
      </c>
    </row>
    <row r="78" spans="1:12" s="6" customFormat="1" ht="43.5" x14ac:dyDescent="0.25">
      <c r="A78" s="10" t="s">
        <v>218</v>
      </c>
      <c r="B78" s="10" t="s">
        <v>219</v>
      </c>
      <c r="C78" s="10" t="s">
        <v>220</v>
      </c>
      <c r="D78" s="11">
        <v>0</v>
      </c>
      <c r="E78" s="11">
        <v>33310</v>
      </c>
      <c r="F78" s="11">
        <f>G78+H78</f>
        <v>33309</v>
      </c>
      <c r="G78" s="11">
        <v>0</v>
      </c>
      <c r="H78" s="11">
        <v>33309</v>
      </c>
      <c r="I78" s="11">
        <v>33309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221</v>
      </c>
      <c r="B80" s="13"/>
      <c r="C80" s="13"/>
      <c r="D80" s="13"/>
      <c r="E80" s="13"/>
      <c r="F80" s="13"/>
      <c r="G80" s="13"/>
      <c r="H80" s="13"/>
      <c r="I80" s="13" t="s">
        <v>223</v>
      </c>
      <c r="J80" s="13"/>
      <c r="K80" s="13"/>
      <c r="L80" s="13"/>
    </row>
    <row r="81" spans="1:12" x14ac:dyDescent="0.25">
      <c r="A81" s="3" t="s">
        <v>222</v>
      </c>
      <c r="B81" s="3"/>
      <c r="C81" s="3"/>
      <c r="D81" s="3"/>
      <c r="E81" s="3"/>
      <c r="F81" s="3"/>
      <c r="G81" s="3"/>
      <c r="H81" s="3"/>
      <c r="I81" s="3" t="s">
        <v>224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6">
    <mergeCell ref="H10:H11"/>
    <mergeCell ref="I9:I11"/>
    <mergeCell ref="J9:J11"/>
    <mergeCell ref="K9:K11"/>
    <mergeCell ref="A80:D80"/>
    <mergeCell ref="A81:D81"/>
    <mergeCell ref="E80:H80"/>
    <mergeCell ref="E81:H81"/>
    <mergeCell ref="I80:L80"/>
    <mergeCell ref="I81:L81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2017-02-03T12:31:43Z</dcterms:created>
  <dcterms:modified xsi:type="dcterms:W3CDTF">2017-02-03T12:31:47Z</dcterms:modified>
</cp:coreProperties>
</file>