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G42" i="2" s="1"/>
  <c r="F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F50" i="2"/>
  <c r="K50" i="2"/>
  <c r="D52" i="2"/>
  <c r="E52" i="2"/>
  <c r="G52" i="2"/>
  <c r="F52" i="2" s="1"/>
  <c r="K52" i="2" s="1"/>
  <c r="H52" i="2"/>
  <c r="I52" i="2"/>
  <c r="J52" i="2"/>
  <c r="F53" i="2"/>
  <c r="K53" i="2"/>
  <c r="D55" i="2"/>
  <c r="D54" i="2" s="1"/>
  <c r="E55" i="2"/>
  <c r="E54" i="2" s="1"/>
  <c r="G55" i="2"/>
  <c r="G54" i="2" s="1"/>
  <c r="F54" i="2" s="1"/>
  <c r="K54" i="2" s="1"/>
  <c r="H55" i="2"/>
  <c r="H54" i="2" s="1"/>
  <c r="I55" i="2"/>
  <c r="I54" i="2" s="1"/>
  <c r="J55" i="2"/>
  <c r="J54" i="2" s="1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F60" i="2"/>
  <c r="K60" i="2"/>
  <c r="D61" i="2"/>
  <c r="E61" i="2"/>
  <c r="G61" i="2"/>
  <c r="F61" i="2" s="1"/>
  <c r="K61" i="2" s="1"/>
  <c r="H61" i="2"/>
  <c r="I61" i="2"/>
  <c r="J61" i="2"/>
  <c r="F62" i="2"/>
  <c r="K62" i="2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/>
  <c r="D68" i="2"/>
  <c r="E68" i="2"/>
  <c r="G68" i="2"/>
  <c r="F68" i="2" s="1"/>
  <c r="K68" i="2" s="1"/>
  <c r="H68" i="2"/>
  <c r="I68" i="2"/>
  <c r="J68" i="2"/>
  <c r="F69" i="2"/>
  <c r="K69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G43" i="1" s="1"/>
  <c r="F43" i="1" s="1"/>
  <c r="K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F51" i="1"/>
  <c r="K51" i="1"/>
  <c r="D53" i="1"/>
  <c r="E53" i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G55" i="1" s="1"/>
  <c r="H56" i="1"/>
  <c r="H55" i="1" s="1"/>
  <c r="I56" i="1"/>
  <c r="I55" i="1" s="1"/>
  <c r="J56" i="1"/>
  <c r="J55" i="1" s="1"/>
  <c r="F57" i="1"/>
  <c r="K57" i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F63" i="1"/>
  <c r="K63" i="1"/>
  <c r="D65" i="1"/>
  <c r="D64" i="1" s="1"/>
  <c r="E65" i="1"/>
  <c r="E64" i="1" s="1"/>
  <c r="G65" i="1"/>
  <c r="G64" i="1" s="1"/>
  <c r="F64" i="1" s="1"/>
  <c r="H65" i="1"/>
  <c r="H64" i="1" s="1"/>
  <c r="I65" i="1"/>
  <c r="I64" i="1" s="1"/>
  <c r="J65" i="1"/>
  <c r="J64" i="1" s="1"/>
  <c r="F66" i="1"/>
  <c r="K66" i="1"/>
  <c r="D68" i="1"/>
  <c r="D67" i="1" s="1"/>
  <c r="E68" i="1"/>
  <c r="E67" i="1" s="1"/>
  <c r="G68" i="1"/>
  <c r="F68" i="1" s="1"/>
  <c r="K68" i="1" s="1"/>
  <c r="H68" i="1"/>
  <c r="H67" i="1" s="1"/>
  <c r="I68" i="1"/>
  <c r="I67" i="1" s="1"/>
  <c r="J68" i="1"/>
  <c r="J67" i="1" s="1"/>
  <c r="F69" i="1"/>
  <c r="K69" i="1"/>
  <c r="D72" i="1"/>
  <c r="D71" i="1" s="1"/>
  <c r="D70" i="1" s="1"/>
  <c r="E72" i="1"/>
  <c r="E71" i="1" s="1"/>
  <c r="E70" i="1" s="1"/>
  <c r="G72" i="1"/>
  <c r="G71" i="1" s="1"/>
  <c r="H72" i="1"/>
  <c r="H71" i="1" s="1"/>
  <c r="H70" i="1" s="1"/>
  <c r="I72" i="1"/>
  <c r="I71" i="1" s="1"/>
  <c r="I70" i="1" s="1"/>
  <c r="J72" i="1"/>
  <c r="J71" i="1" s="1"/>
  <c r="J70" i="1" s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H11" i="3" l="1"/>
  <c r="F14" i="3"/>
  <c r="K14" i="3" s="1"/>
  <c r="G13" i="3"/>
  <c r="J11" i="3"/>
  <c r="E11" i="3"/>
  <c r="I11" i="3"/>
  <c r="D11" i="3"/>
  <c r="G20" i="3"/>
  <c r="F20" i="3" s="1"/>
  <c r="K20" i="3" s="1"/>
  <c r="F15" i="3"/>
  <c r="K15" i="3" s="1"/>
  <c r="G17" i="3"/>
  <c r="F17" i="3" s="1"/>
  <c r="K17" i="3" s="1"/>
  <c r="J51" i="2"/>
  <c r="E51" i="2"/>
  <c r="H45" i="2"/>
  <c r="H32" i="2"/>
  <c r="H13" i="2" s="1"/>
  <c r="H12" i="2" s="1"/>
  <c r="H11" i="2" s="1"/>
  <c r="I51" i="2"/>
  <c r="D51" i="2"/>
  <c r="D45" i="2" s="1"/>
  <c r="K42" i="2"/>
  <c r="G22" i="2"/>
  <c r="F22" i="2" s="1"/>
  <c r="K22" i="2" s="1"/>
  <c r="F23" i="2"/>
  <c r="K23" i="2" s="1"/>
  <c r="H51" i="2"/>
  <c r="J45" i="2"/>
  <c r="E45" i="2"/>
  <c r="J32" i="2"/>
  <c r="J13" i="2" s="1"/>
  <c r="J12" i="2" s="1"/>
  <c r="J11" i="2" s="1"/>
  <c r="E32" i="2"/>
  <c r="E13" i="2"/>
  <c r="E12" i="2" s="1"/>
  <c r="E11" i="2" s="1"/>
  <c r="I45" i="2"/>
  <c r="I32" i="2"/>
  <c r="D32" i="2"/>
  <c r="D13" i="2" s="1"/>
  <c r="D12" i="2" s="1"/>
  <c r="D11" i="2" s="1"/>
  <c r="I13" i="2"/>
  <c r="I12" i="2" s="1"/>
  <c r="I11" i="2" s="1"/>
  <c r="G15" i="2"/>
  <c r="F55" i="2"/>
  <c r="K55" i="2" s="1"/>
  <c r="F43" i="2"/>
  <c r="K43" i="2" s="1"/>
  <c r="F33" i="2"/>
  <c r="K33" i="2" s="1"/>
  <c r="F24" i="2"/>
  <c r="K24" i="2" s="1"/>
  <c r="G64" i="2"/>
  <c r="G51" i="2"/>
  <c r="F51" i="2" s="1"/>
  <c r="K51" i="2" s="1"/>
  <c r="G47" i="2"/>
  <c r="G37" i="2"/>
  <c r="F37" i="2" s="1"/>
  <c r="K37" i="2" s="1"/>
  <c r="J52" i="1"/>
  <c r="E52" i="1"/>
  <c r="E46" i="1" s="1"/>
  <c r="H33" i="1"/>
  <c r="H14" i="1" s="1"/>
  <c r="D52" i="1"/>
  <c r="H52" i="1"/>
  <c r="H46" i="1" s="1"/>
  <c r="J46" i="1"/>
  <c r="J33" i="1"/>
  <c r="E33" i="1"/>
  <c r="E14" i="1" s="1"/>
  <c r="J14" i="1"/>
  <c r="J13" i="1" s="1"/>
  <c r="I52" i="1"/>
  <c r="G70" i="1"/>
  <c r="F70" i="1" s="1"/>
  <c r="K70" i="1" s="1"/>
  <c r="F71" i="1"/>
  <c r="K71" i="1" s="1"/>
  <c r="K64" i="1"/>
  <c r="F55" i="1"/>
  <c r="K55" i="1" s="1"/>
  <c r="I46" i="1"/>
  <c r="D46" i="1"/>
  <c r="I33" i="1"/>
  <c r="D33" i="1"/>
  <c r="I14" i="1"/>
  <c r="I13" i="1" s="1"/>
  <c r="D14" i="1"/>
  <c r="D13" i="1" s="1"/>
  <c r="G24" i="1"/>
  <c r="G16" i="1"/>
  <c r="F72" i="1"/>
  <c r="K72" i="1" s="1"/>
  <c r="F65" i="1"/>
  <c r="K65" i="1" s="1"/>
  <c r="F56" i="1"/>
  <c r="K56" i="1" s="1"/>
  <c r="F44" i="1"/>
  <c r="K44" i="1" s="1"/>
  <c r="G67" i="1"/>
  <c r="F67" i="1" s="1"/>
  <c r="K67" i="1" s="1"/>
  <c r="G52" i="1"/>
  <c r="G48" i="1"/>
  <c r="G38" i="1"/>
  <c r="F38" i="1" s="1"/>
  <c r="K38" i="1" s="1"/>
  <c r="G12" i="3" l="1"/>
  <c r="F13" i="3"/>
  <c r="K13" i="3" s="1"/>
  <c r="F64" i="2"/>
  <c r="K64" i="2" s="1"/>
  <c r="G63" i="2"/>
  <c r="F63" i="2" s="1"/>
  <c r="K63" i="2" s="1"/>
  <c r="F47" i="2"/>
  <c r="K47" i="2" s="1"/>
  <c r="G46" i="2"/>
  <c r="F15" i="2"/>
  <c r="K15" i="2" s="1"/>
  <c r="G14" i="2"/>
  <c r="G32" i="2"/>
  <c r="F32" i="2" s="1"/>
  <c r="K32" i="2" s="1"/>
  <c r="E13" i="1"/>
  <c r="H13" i="1"/>
  <c r="D11" i="1"/>
  <c r="D12" i="1"/>
  <c r="J11" i="1"/>
  <c r="J12" i="1"/>
  <c r="I11" i="1"/>
  <c r="I12" i="1"/>
  <c r="F16" i="1"/>
  <c r="K16" i="1" s="1"/>
  <c r="G15" i="1"/>
  <c r="F48" i="1"/>
  <c r="K48" i="1" s="1"/>
  <c r="G47" i="1"/>
  <c r="F24" i="1"/>
  <c r="K24" i="1" s="1"/>
  <c r="G23" i="1"/>
  <c r="F23" i="1" s="1"/>
  <c r="K23" i="1" s="1"/>
  <c r="F52" i="1"/>
  <c r="K52" i="1" s="1"/>
  <c r="G33" i="1"/>
  <c r="F33" i="1" s="1"/>
  <c r="K33" i="1" s="1"/>
  <c r="F12" i="3" l="1"/>
  <c r="K12" i="3" s="1"/>
  <c r="G11" i="3"/>
  <c r="F11" i="3" s="1"/>
  <c r="K11" i="3" s="1"/>
  <c r="F46" i="2"/>
  <c r="K46" i="2" s="1"/>
  <c r="G45" i="2"/>
  <c r="F45" i="2" s="1"/>
  <c r="K45" i="2" s="1"/>
  <c r="F14" i="2"/>
  <c r="K14" i="2" s="1"/>
  <c r="G13" i="2"/>
  <c r="F47" i="1"/>
  <c r="K47" i="1" s="1"/>
  <c r="G46" i="1"/>
  <c r="F46" i="1" s="1"/>
  <c r="K46" i="1" s="1"/>
  <c r="F15" i="1"/>
  <c r="K15" i="1" s="1"/>
  <c r="G14" i="1"/>
  <c r="H11" i="1"/>
  <c r="H12" i="1"/>
  <c r="E11" i="1"/>
  <c r="E12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<sst xmlns="http://schemas.openxmlformats.org/spreadsheetml/2006/main" count="477" uniqueCount="254">
  <si>
    <t>CENTRALIZAT</t>
  </si>
  <si>
    <t xml:space="preserve"> Anexa 12</t>
  </si>
  <si>
    <t>Cont de executie - Venituri - Bugetul local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</si>
  <si>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</si>
  <si>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</si>
  <si>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</si>
  <si>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</si>
  <si>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</si>
  <si>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</si>
  <si>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</si>
  <si>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</si>
  <si>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</si>
  <si>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</si>
  <si>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</si>
  <si>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</si>
  <si>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</si>
  <si>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</si>
  <si>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</si>
  <si>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</si>
  <si>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</si>
  <si>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</si>
  <si>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</si>
  <si>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</si>
  <si>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</si>
  <si>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</si>
  <si>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</si>
  <si>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</si>
  <si>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</si>
  <si>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</si>
  <si>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</si>
  <si>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</si>
  <si>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</si>
  <si>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</si>
  <si>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</si>
  <si>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</si>
  <si>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</si>
  <si>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</si>
  <si>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</si>
  <si>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</si>
  <si>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</si>
  <si>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</si>
  <si>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</si>
  <si>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</si>
  <si>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</si>
  <si>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</si>
  <si>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</si>
  <si>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</si>
  <si>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</si>
  <si>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</si>
  <si>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</si>
  <si>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</si>
  <si>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</si>
  <si>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</si>
  <si>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</si>
  <si>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</si>
  <si>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</si>
  <si>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</si>
  <si>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</si>
  <si>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</si>
  <si>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</si>
  <si>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</si>
  <si>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</si>
  <si>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</si>
  <si>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</si>
  <si>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</si>
  <si>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</si>
  <si>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</si>
  <si>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</si>
  <si>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</si>
  <si>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</si>
  <si>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</si>
  <si>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</si>
  <si>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</si>
  <si>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</si>
  <si>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</si>
  <si>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</si>
  <si>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</si>
  <si>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</si>
  <si>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</si>
  <si>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</si>
  <si>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</si>
  <si>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</si>
  <si>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</si>
  <si>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</si>
  <si>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</si>
  <si>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</si>
  <si>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</si>
  <si>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</si>
  <si>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</si>
  <si>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</si>
  <si>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</si>
  <si>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</si>
  <si>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</si>
  <si>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</si>
  <si>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</si>
  <si>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</si>
  <si>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</si>
  <si>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</si>
  <si>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</si>
  <si>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</si>
  <si>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</si>
  <si>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</si>
  <si>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</si>
  <si>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</si>
  <si>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</si>
  <si>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</si>
  <si>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</si>
  <si>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</si>
  <si>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</si>
  <si>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</si>
  <si>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</si>
  <si>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</si>
  <si>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</si>
  <si>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</si>
  <si>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</si>
  <si>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</si>
  <si>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</si>
  <si>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</si>
  <si>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</si>
  <si>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</si>
  <si>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</si>
  <si>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</si>
  <si>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</si>
  <si>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</si>
  <si>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</si>
  <si>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</si>
  <si>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</si>
  <si>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</si>
  <si>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</si>
  <si>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</si>
  <si>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</si>
  <si>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</si>
  <si>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</si>
  <si>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</si>
  <si>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</si>
  <si>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</si>
  <si>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</si>
  <si>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</si>
  <si>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</si>
  <si>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67</t>
  </si>
  <si>
    <t>Alte venituri din proprietate</t>
  </si>
  <si>
    <t>30.02.50</t>
  </si>
  <si>
    <t>70</t>
  </si>
  <si>
    <t>C2.  VANZARI DE BUNURI SI SERVICII (cod 33.02+34.02+35.02+36.02+37.02)</t>
  </si>
  <si>
    <t>00.14</t>
  </si>
  <si>
    <t>82</t>
  </si>
  <si>
    <t>Venituri din taxe administrative, eliberari permise (cod 34.02.02+34.02.50)</t>
  </si>
  <si>
    <t>34.02</t>
  </si>
  <si>
    <t>83</t>
  </si>
  <si>
    <t>Taxe extrajudiciare de timbru</t>
  </si>
  <si>
    <t>34.02.02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</si>
  <si>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</si>
  <si>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</si>
  <si>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</si>
  <si>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</si>
  <si>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</si>
  <si>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</si>
  <si>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</si>
  <si>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</si>
  <si>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</si>
  <si>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91</t>
  </si>
  <si>
    <t>Alte amenzi, penalitati si confiscari</t>
  </si>
  <si>
    <t>35.02.50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</si>
  <si>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</si>
  <si>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</si>
  <si>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</si>
  <si>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</si>
  <si>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</si>
  <si>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</si>
  <si>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</si>
  <si>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</si>
  <si>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</si>
  <si>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</si>
  <si>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</si>
  <si>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</si>
  <si>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</si>
  <si>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</si>
  <si>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</si>
  <si>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114</t>
  </si>
  <si>
    <t>II. VENITURI DIN CAPITAL (cod 39.02)</t>
  </si>
  <si>
    <t>00.15</t>
  </si>
  <si>
    <t>115</t>
  </si>
  <si>
    <t>Venituri din valorificarea unor bunuri  (cod 39.02.01+39.02.03+39.02.04+39.02.07+39.02.10)</t>
  </si>
  <si>
    <t>39.02</t>
  </si>
  <si>
    <t>116</t>
  </si>
  <si>
    <t>Venituri din valorificarea unor bunuri ale institutiilor publice</t>
  </si>
  <si>
    <t>39.02.01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</si>
  <si>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</si>
  <si>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</si>
  <si>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</si>
  <si>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</si>
  <si>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</si>
  <si>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</si>
  <si>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</si>
  <si>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</si>
  <si>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</si>
  <si>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</si>
  <si>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</si>
  <si>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</si>
  <si>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</si>
  <si>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</si>
  <si>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</si>
  <si>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</si>
  <si>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</si>
  <si>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</si>
  <si>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</si>
  <si>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</si>
  <si>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</si>
  <si>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</si>
  <si>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</si>
  <si>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</si>
  <si>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228</t>
  </si>
  <si>
    <t>Subventii de la alte administratii (cod. 43.02.01+43.02.04+43.02.07+43.02.08+43.02.20+43.02.21)</t>
  </si>
  <si>
    <t>43.02</t>
  </si>
  <si>
    <t>232</t>
  </si>
  <si>
    <t>Subventii primite  de la bugetele consiliilor locale si judetene pentru ajutoare  în situatii de extrema dificultate</t>
  </si>
  <si>
    <t>43.02.08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</si>
  <si>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</si>
  <si>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</si>
  <si>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</si>
  <si>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</si>
  <si>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</si>
  <si>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</si>
  <si>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</si>
  <si>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</si>
  <si>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</si>
  <si>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</si>
  <si>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</si>
  <si>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</si>
  <si>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</si>
  <si>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</si>
  <si>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</si>
  <si>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65</t>
  </si>
  <si>
    <t>68</t>
  </si>
  <si>
    <t>80</t>
  </si>
  <si>
    <t>81</t>
  </si>
  <si>
    <t>84</t>
  </si>
  <si>
    <t>89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</si>
  <si>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</si>
  <si>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</si>
  <si>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</si>
  <si>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</si>
  <si>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</si>
  <si>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</si>
  <si>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</si>
  <si>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117</t>
  </si>
  <si>
    <t>126</t>
  </si>
  <si>
    <t>145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</si>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</sst>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D13+D64+D67+D70</f>
        <v>5415900</v>
      </c>
      <c r="E11" s="11">
        <f>E13+E64+E67+E70</f>
        <v>7321738</v>
      </c>
      <c r="F11" s="11">
        <f>G11+H11</f>
        <v>7407481</v>
      </c>
      <c r="G11" s="11">
        <f>G13+G64+G67+G70</f>
        <v>710481</v>
      </c>
      <c r="H11" s="11">
        <f>H13+H64+H67+H70</f>
        <v>6697000</v>
      </c>
      <c r="I11" s="11">
        <f>I13+I64+I67+I70</f>
        <v>6531638</v>
      </c>
      <c r="J11" s="11">
        <f>J13+J64+J67+J70</f>
        <v>0</v>
      </c>
      <c r="K11" s="11">
        <f>F11-I11-J11</f>
        <v>875843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D13-D34+D64</f>
        <v>2434050</v>
      </c>
      <c r="E12" s="11">
        <f>E13-E34+E64</f>
        <v>2798850</v>
      </c>
      <c r="F12" s="11">
        <f>G12+H12</f>
        <v>2970123</v>
      </c>
      <c r="G12" s="11">
        <f>G13-G34+G64</f>
        <v>710481</v>
      </c>
      <c r="H12" s="11">
        <f>H13-H34+H64</f>
        <v>2259642</v>
      </c>
      <c r="I12" s="11">
        <f>I13-I34+I64</f>
        <v>2094280</v>
      </c>
      <c r="J12" s="11">
        <f>J13-J34+J64</f>
        <v>0</v>
      </c>
      <c r="K12" s="11">
        <f>F12-I12-J12</f>
        <v>875843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5304050</v>
      </c>
      <c r="E13" s="11">
        <f>E14+E46</f>
        <v>6532888</v>
      </c>
      <c r="F13" s="11">
        <f>G13+H13</f>
        <v>6682934</v>
      </c>
      <c r="G13" s="11">
        <f>G14+G46</f>
        <v>710481</v>
      </c>
      <c r="H13" s="11">
        <f>H14+H46</f>
        <v>5972453</v>
      </c>
      <c r="I13" s="11">
        <f>I14+I46</f>
        <v>5807091</v>
      </c>
      <c r="J13" s="11">
        <f>J14+J46</f>
        <v>0</v>
      </c>
      <c r="K13" s="11">
        <f>F13-I13-J13</f>
        <v>875843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4990600</v>
      </c>
      <c r="E14" s="11">
        <f>E15+E23+E33+E43</f>
        <v>6209038</v>
      </c>
      <c r="F14" s="11">
        <f>G14+H14</f>
        <v>6306140</v>
      </c>
      <c r="G14" s="11">
        <f>G15+G23+G33+G43</f>
        <v>540431</v>
      </c>
      <c r="H14" s="11">
        <f>H15+H23+H33+H43</f>
        <v>5765709</v>
      </c>
      <c r="I14" s="11">
        <f>I15+I23+I33+I43</f>
        <v>5618432</v>
      </c>
      <c r="J14" s="11">
        <f>J15+J23+J33+J43</f>
        <v>0</v>
      </c>
      <c r="K14" s="11">
        <f>F14-I14-J14</f>
        <v>687708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1082000</v>
      </c>
      <c r="E15" s="11">
        <f>+E16</f>
        <v>1540000</v>
      </c>
      <c r="F15" s="11">
        <f>G15+H15</f>
        <v>1536931</v>
      </c>
      <c r="G15" s="11">
        <f>+G16</f>
        <v>1</v>
      </c>
      <c r="H15" s="11">
        <f>+H16</f>
        <v>1536930</v>
      </c>
      <c r="I15" s="11">
        <f>+I16</f>
        <v>1536931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1082000</v>
      </c>
      <c r="E16" s="11">
        <f>E17+E19</f>
        <v>1540000</v>
      </c>
      <c r="F16" s="11">
        <f>G16+H16</f>
        <v>1536931</v>
      </c>
      <c r="G16" s="11">
        <f>G17+G19</f>
        <v>1</v>
      </c>
      <c r="H16" s="11">
        <f>H17+H19</f>
        <v>1536930</v>
      </c>
      <c r="I16" s="11">
        <f>I17+I19</f>
        <v>1536931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8000</v>
      </c>
      <c r="F17" s="11">
        <f>G17+H17</f>
        <v>4801</v>
      </c>
      <c r="G17" s="11">
        <f>+G18</f>
        <v>1</v>
      </c>
      <c r="H17" s="11">
        <f>+H18</f>
        <v>4800</v>
      </c>
      <c r="I17" s="11">
        <f>+I18</f>
        <v>4801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8000</v>
      </c>
      <c r="F18" s="11">
        <f>G18+H18</f>
        <v>4801</v>
      </c>
      <c r="G18" s="11">
        <v>1</v>
      </c>
      <c r="H18" s="11">
        <v>4800</v>
      </c>
      <c r="I18" s="11">
        <v>4801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1074000</v>
      </c>
      <c r="E19" s="11">
        <f>E20+E21+E22</f>
        <v>1532000</v>
      </c>
      <c r="F19" s="11">
        <f>G19+H19</f>
        <v>1532130</v>
      </c>
      <c r="G19" s="11">
        <f>G20+G21+G22</f>
        <v>0</v>
      </c>
      <c r="H19" s="11">
        <f>H20+H21+H22</f>
        <v>1532130</v>
      </c>
      <c r="I19" s="11">
        <f>I20+I21+I22</f>
        <v>1532130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202000</v>
      </c>
      <c r="E20" s="11">
        <v>259000</v>
      </c>
      <c r="F20" s="11">
        <f>G20+H20</f>
        <v>259085</v>
      </c>
      <c r="G20" s="11">
        <v>0</v>
      </c>
      <c r="H20" s="11">
        <v>259085</v>
      </c>
      <c r="I20" s="11">
        <v>259085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178000</v>
      </c>
      <c r="E21" s="11">
        <v>179000</v>
      </c>
      <c r="F21" s="11">
        <f>G21+H21</f>
        <v>179045</v>
      </c>
      <c r="G21" s="11">
        <v>0</v>
      </c>
      <c r="H21" s="11">
        <v>179045</v>
      </c>
      <c r="I21" s="11">
        <v>179045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694000</v>
      </c>
      <c r="E22" s="11">
        <v>1094000</v>
      </c>
      <c r="F22" s="11">
        <f>G22+H22</f>
        <v>1094000</v>
      </c>
      <c r="G22" s="11">
        <v>0</v>
      </c>
      <c r="H22" s="11">
        <v>1094000</v>
      </c>
      <c r="I22" s="11">
        <v>1094000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823900</v>
      </c>
      <c r="E23" s="11">
        <f>E24</f>
        <v>714600</v>
      </c>
      <c r="F23" s="11">
        <f>G23+H23</f>
        <v>837415</v>
      </c>
      <c r="G23" s="11">
        <f>G24</f>
        <v>458023</v>
      </c>
      <c r="H23" s="11">
        <f>H24</f>
        <v>379392</v>
      </c>
      <c r="I23" s="11">
        <f>I24</f>
        <v>304472</v>
      </c>
      <c r="J23" s="11">
        <f>J24</f>
        <v>0</v>
      </c>
      <c r="K23" s="11">
        <f>F23-I23-J23</f>
        <v>532943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823900</v>
      </c>
      <c r="E24" s="11">
        <f>E25+E28+E32</f>
        <v>714600</v>
      </c>
      <c r="F24" s="11">
        <f>G24+H24</f>
        <v>837415</v>
      </c>
      <c r="G24" s="11">
        <f>G25+G28+G32</f>
        <v>458023</v>
      </c>
      <c r="H24" s="11">
        <f>H25+H28+H32</f>
        <v>379392</v>
      </c>
      <c r="I24" s="11">
        <f>I25+I28+I32</f>
        <v>304472</v>
      </c>
      <c r="J24" s="11">
        <f>J25+J28+J32</f>
        <v>0</v>
      </c>
      <c r="K24" s="11">
        <f>F24-I24-J24</f>
        <v>532943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81000</v>
      </c>
      <c r="E25" s="11">
        <f>E26+E27</f>
        <v>101000</v>
      </c>
      <c r="F25" s="11">
        <f>G25+H25</f>
        <v>80747</v>
      </c>
      <c r="G25" s="11">
        <f>G26+G27</f>
        <v>25528</v>
      </c>
      <c r="H25" s="11">
        <f>H26+H27</f>
        <v>55219</v>
      </c>
      <c r="I25" s="11">
        <f>I26+I27</f>
        <v>31593</v>
      </c>
      <c r="J25" s="11">
        <f>J26+J27</f>
        <v>0</v>
      </c>
      <c r="K25" s="11">
        <f>F25-I25-J25</f>
        <v>49154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43700</v>
      </c>
      <c r="E26" s="11">
        <v>63700</v>
      </c>
      <c r="F26" s="11">
        <f>G26+H26</f>
        <v>46066</v>
      </c>
      <c r="G26" s="11">
        <v>25430</v>
      </c>
      <c r="H26" s="11">
        <v>20636</v>
      </c>
      <c r="I26" s="11">
        <v>23656</v>
      </c>
      <c r="J26" s="11">
        <v>0</v>
      </c>
      <c r="K26" s="11">
        <f>F26-I26-J26</f>
        <v>22410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37300</v>
      </c>
      <c r="E27" s="11">
        <v>37300</v>
      </c>
      <c r="F27" s="11">
        <f>G27+H27</f>
        <v>34681</v>
      </c>
      <c r="G27" s="11">
        <v>98</v>
      </c>
      <c r="H27" s="11">
        <v>34583</v>
      </c>
      <c r="I27" s="11">
        <v>7937</v>
      </c>
      <c r="J27" s="11">
        <v>0</v>
      </c>
      <c r="K27" s="11">
        <f>F27-I27-J27</f>
        <v>26744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742900</v>
      </c>
      <c r="E28" s="11">
        <f>E29+E30+E31</f>
        <v>613600</v>
      </c>
      <c r="F28" s="11">
        <f>G28+H28</f>
        <v>751276</v>
      </c>
      <c r="G28" s="11">
        <f>G29+G30+G31</f>
        <v>432495</v>
      </c>
      <c r="H28" s="11">
        <f>H29+H30+H31</f>
        <v>318781</v>
      </c>
      <c r="I28" s="11">
        <f>I29+I30+I31</f>
        <v>267487</v>
      </c>
      <c r="J28" s="11">
        <f>J29+J30+J31</f>
        <v>0</v>
      </c>
      <c r="K28" s="11">
        <f>F28-I28-J28</f>
        <v>483789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104600</v>
      </c>
      <c r="E29" s="11">
        <v>104600</v>
      </c>
      <c r="F29" s="11">
        <f>G29+H29</f>
        <v>108525</v>
      </c>
      <c r="G29" s="11">
        <v>70875</v>
      </c>
      <c r="H29" s="11">
        <v>37650</v>
      </c>
      <c r="I29" s="11">
        <v>44593</v>
      </c>
      <c r="J29" s="11">
        <v>0</v>
      </c>
      <c r="K29" s="11">
        <f>F29-I29-J29</f>
        <v>63932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15800</v>
      </c>
      <c r="E30" s="11">
        <v>15800</v>
      </c>
      <c r="F30" s="11">
        <f>G30+H30</f>
        <v>10537</v>
      </c>
      <c r="G30" s="11">
        <v>91</v>
      </c>
      <c r="H30" s="11">
        <v>10446</v>
      </c>
      <c r="I30" s="11">
        <v>3827</v>
      </c>
      <c r="J30" s="11">
        <v>0</v>
      </c>
      <c r="K30" s="11">
        <f>F30-I30-J30</f>
        <v>6710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622500</v>
      </c>
      <c r="E31" s="11">
        <v>493200</v>
      </c>
      <c r="F31" s="11">
        <f>G31+H31</f>
        <v>632214</v>
      </c>
      <c r="G31" s="11">
        <v>361529</v>
      </c>
      <c r="H31" s="11">
        <v>270685</v>
      </c>
      <c r="I31" s="11">
        <v>219067</v>
      </c>
      <c r="J31" s="11">
        <v>0</v>
      </c>
      <c r="K31" s="11">
        <f>F31-I31-J31</f>
        <v>413147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5392</v>
      </c>
      <c r="G32" s="11">
        <v>0</v>
      </c>
      <c r="H32" s="11">
        <v>5392</v>
      </c>
      <c r="I32" s="11">
        <v>5392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3081100</v>
      </c>
      <c r="E33" s="11">
        <f>E34+E38</f>
        <v>3950838</v>
      </c>
      <c r="F33" s="11">
        <f>G33+H33</f>
        <v>3927510</v>
      </c>
      <c r="G33" s="11">
        <f>G34+G38</f>
        <v>80630</v>
      </c>
      <c r="H33" s="11">
        <f>H34+H38</f>
        <v>3846880</v>
      </c>
      <c r="I33" s="11">
        <f>I34+I38</f>
        <v>3774327</v>
      </c>
      <c r="J33" s="11">
        <f>J34+J38</f>
        <v>0</v>
      </c>
      <c r="K33" s="11">
        <f>F33-I33-J33</f>
        <v>153183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2870000</v>
      </c>
      <c r="E34" s="11">
        <f>+E35+E36+E37</f>
        <v>3739738</v>
      </c>
      <c r="F34" s="11">
        <f>G34+H34</f>
        <v>3714529</v>
      </c>
      <c r="G34" s="11">
        <f>+G35+G36+G37</f>
        <v>0</v>
      </c>
      <c r="H34" s="11">
        <f>+H35+H36+H37</f>
        <v>3714529</v>
      </c>
      <c r="I34" s="11">
        <f>+I35+I36+I37</f>
        <v>3714529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1646000</v>
      </c>
      <c r="E35" s="11">
        <v>1815000</v>
      </c>
      <c r="F35" s="11">
        <f>G35+H35</f>
        <v>1789789</v>
      </c>
      <c r="G35" s="11">
        <v>0</v>
      </c>
      <c r="H35" s="11">
        <v>1789789</v>
      </c>
      <c r="I35" s="11">
        <v>1789789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25000</v>
      </c>
      <c r="F36" s="11">
        <f>G36+H36</f>
        <v>25000</v>
      </c>
      <c r="G36" s="11">
        <v>0</v>
      </c>
      <c r="H36" s="11">
        <v>25000</v>
      </c>
      <c r="I36" s="11">
        <v>25000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1199000</v>
      </c>
      <c r="E37" s="11">
        <v>1899738</v>
      </c>
      <c r="F37" s="11">
        <f>G37+H37</f>
        <v>1899740</v>
      </c>
      <c r="G37" s="11">
        <v>0</v>
      </c>
      <c r="H37" s="11">
        <v>1899740</v>
      </c>
      <c r="I37" s="11">
        <v>1899740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211100</v>
      </c>
      <c r="E38" s="11">
        <f>E39+E42</f>
        <v>211100</v>
      </c>
      <c r="F38" s="11">
        <f>G38+H38</f>
        <v>212981</v>
      </c>
      <c r="G38" s="11">
        <f>G39+G42</f>
        <v>80630</v>
      </c>
      <c r="H38" s="11">
        <f>H39+H42</f>
        <v>132351</v>
      </c>
      <c r="I38" s="11">
        <f>I39+I42</f>
        <v>59798</v>
      </c>
      <c r="J38" s="11">
        <f>J39+J42</f>
        <v>0</v>
      </c>
      <c r="K38" s="11">
        <f>F38-I38-J38</f>
        <v>153183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210400</v>
      </c>
      <c r="E39" s="11">
        <f>E40+E41</f>
        <v>210400</v>
      </c>
      <c r="F39" s="11">
        <f>G39+H39</f>
        <v>212615</v>
      </c>
      <c r="G39" s="11">
        <f>G40+G41</f>
        <v>80604</v>
      </c>
      <c r="H39" s="11">
        <f>H40+H41</f>
        <v>132011</v>
      </c>
      <c r="I39" s="11">
        <f>I40+I41</f>
        <v>59518</v>
      </c>
      <c r="J39" s="11">
        <f>J40+J41</f>
        <v>0</v>
      </c>
      <c r="K39" s="11">
        <f>F39-I39-J39</f>
        <v>153097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93900</v>
      </c>
      <c r="E40" s="11">
        <v>93900</v>
      </c>
      <c r="F40" s="11">
        <f>G40+H40</f>
        <v>102071</v>
      </c>
      <c r="G40" s="11">
        <v>41868</v>
      </c>
      <c r="H40" s="11">
        <v>60203</v>
      </c>
      <c r="I40" s="11">
        <v>54098</v>
      </c>
      <c r="J40" s="11">
        <v>0</v>
      </c>
      <c r="K40" s="11">
        <f>F40-I40-J40</f>
        <v>47973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116500</v>
      </c>
      <c r="E41" s="11">
        <v>116500</v>
      </c>
      <c r="F41" s="11">
        <f>G41+H41</f>
        <v>110544</v>
      </c>
      <c r="G41" s="11">
        <v>38736</v>
      </c>
      <c r="H41" s="11">
        <v>71808</v>
      </c>
      <c r="I41" s="11">
        <v>5420</v>
      </c>
      <c r="J41" s="11">
        <v>0</v>
      </c>
      <c r="K41" s="11">
        <f>F41-I41-J41</f>
        <v>105124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700</v>
      </c>
      <c r="E42" s="11">
        <v>700</v>
      </c>
      <c r="F42" s="11">
        <f>G42+H42</f>
        <v>366</v>
      </c>
      <c r="G42" s="11">
        <v>26</v>
      </c>
      <c r="H42" s="11">
        <v>340</v>
      </c>
      <c r="I42" s="11">
        <v>280</v>
      </c>
      <c r="J42" s="11">
        <v>0</v>
      </c>
      <c r="K42" s="11">
        <f>F42-I42-J42</f>
        <v>86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3600</v>
      </c>
      <c r="E43" s="11">
        <f>E44</f>
        <v>3600</v>
      </c>
      <c r="F43" s="11">
        <f>G43+H43</f>
        <v>4284</v>
      </c>
      <c r="G43" s="11">
        <f>G44</f>
        <v>1777</v>
      </c>
      <c r="H43" s="11">
        <f>H44</f>
        <v>2507</v>
      </c>
      <c r="I43" s="11">
        <f>I44</f>
        <v>2702</v>
      </c>
      <c r="J43" s="11">
        <f>J44</f>
        <v>0</v>
      </c>
      <c r="K43" s="11">
        <f>F43-I43-J43</f>
        <v>1582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3600</v>
      </c>
      <c r="E44" s="11">
        <f>E45</f>
        <v>3600</v>
      </c>
      <c r="F44" s="11">
        <f>G44+H44</f>
        <v>4284</v>
      </c>
      <c r="G44" s="11">
        <f>G45</f>
        <v>1777</v>
      </c>
      <c r="H44" s="11">
        <f>H45</f>
        <v>2507</v>
      </c>
      <c r="I44" s="11">
        <f>I45</f>
        <v>2702</v>
      </c>
      <c r="J44" s="11">
        <f>J45</f>
        <v>0</v>
      </c>
      <c r="K44" s="11">
        <f>F44-I44-J44</f>
        <v>1582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3600</v>
      </c>
      <c r="E45" s="11">
        <v>3600</v>
      </c>
      <c r="F45" s="11">
        <f>G45+H45</f>
        <v>4284</v>
      </c>
      <c r="G45" s="11">
        <v>1777</v>
      </c>
      <c r="H45" s="11">
        <v>2507</v>
      </c>
      <c r="I45" s="11">
        <v>2702</v>
      </c>
      <c r="J45" s="11">
        <v>0</v>
      </c>
      <c r="K45" s="11">
        <f>F45-I45-J45</f>
        <v>1582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D47+D52</f>
        <v>313450</v>
      </c>
      <c r="E46" s="11">
        <f>E47+E52</f>
        <v>323850</v>
      </c>
      <c r="F46" s="11">
        <f>G46+H46</f>
        <v>376794</v>
      </c>
      <c r="G46" s="11">
        <f>G47+G52</f>
        <v>170050</v>
      </c>
      <c r="H46" s="11">
        <f>H47+H52</f>
        <v>206744</v>
      </c>
      <c r="I46" s="11">
        <f>I47+I52</f>
        <v>188659</v>
      </c>
      <c r="J46" s="11">
        <f>J47+J52</f>
        <v>0</v>
      </c>
      <c r="K46" s="11">
        <f>F46-I46-J46</f>
        <v>188135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27100</v>
      </c>
      <c r="E47" s="11">
        <f>E48</f>
        <v>27100</v>
      </c>
      <c r="F47" s="11">
        <f>G47+H47</f>
        <v>36772</v>
      </c>
      <c r="G47" s="11">
        <f>G48</f>
        <v>137</v>
      </c>
      <c r="H47" s="11">
        <f>H48</f>
        <v>36635</v>
      </c>
      <c r="I47" s="11">
        <f>I48</f>
        <v>26624</v>
      </c>
      <c r="J47" s="11">
        <f>J48</f>
        <v>0</v>
      </c>
      <c r="K47" s="11">
        <f>F47-I47-J47</f>
        <v>10148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+D49+D51</f>
        <v>27100</v>
      </c>
      <c r="E48" s="11">
        <f>+E49+E51</f>
        <v>27100</v>
      </c>
      <c r="F48" s="11">
        <f>G48+H48</f>
        <v>36772</v>
      </c>
      <c r="G48" s="11">
        <f>+G49+G51</f>
        <v>137</v>
      </c>
      <c r="H48" s="11">
        <f>+H49+H51</f>
        <v>36635</v>
      </c>
      <c r="I48" s="11">
        <f>+I49+I51</f>
        <v>26624</v>
      </c>
      <c r="J48" s="11">
        <f>+J49+J51</f>
        <v>0</v>
      </c>
      <c r="K48" s="11">
        <f>F48-I48-J48</f>
        <v>10148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27100</v>
      </c>
      <c r="E49" s="11">
        <f>+E50</f>
        <v>27100</v>
      </c>
      <c r="F49" s="11">
        <f>G49+H49</f>
        <v>36695</v>
      </c>
      <c r="G49" s="11">
        <f>+G50</f>
        <v>60</v>
      </c>
      <c r="H49" s="11">
        <f>+H50</f>
        <v>36635</v>
      </c>
      <c r="I49" s="11">
        <f>+I50</f>
        <v>26624</v>
      </c>
      <c r="J49" s="11">
        <f>+J50</f>
        <v>0</v>
      </c>
      <c r="K49" s="11">
        <f>F49-I49-J49</f>
        <v>10071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27100</v>
      </c>
      <c r="E50" s="11">
        <v>27100</v>
      </c>
      <c r="F50" s="11">
        <f>G50+H50</f>
        <v>36695</v>
      </c>
      <c r="G50" s="11">
        <v>60</v>
      </c>
      <c r="H50" s="11">
        <v>36635</v>
      </c>
      <c r="I50" s="11">
        <v>26624</v>
      </c>
      <c r="J50" s="11">
        <v>0</v>
      </c>
      <c r="K50" s="11">
        <f>F50-I50-J50</f>
        <v>10071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77</v>
      </c>
      <c r="G51" s="11">
        <v>77</v>
      </c>
      <c r="H51" s="11">
        <v>0</v>
      </c>
      <c r="I51" s="11">
        <v>0</v>
      </c>
      <c r="J51" s="11">
        <v>0</v>
      </c>
      <c r="K51" s="11">
        <f>F51-I51-J51</f>
        <v>77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+D53+D55+D59</f>
        <v>286350</v>
      </c>
      <c r="E52" s="11">
        <f>+E53+E55+E59</f>
        <v>296750</v>
      </c>
      <c r="F52" s="11">
        <f>G52+H52</f>
        <v>340022</v>
      </c>
      <c r="G52" s="11">
        <f>+G53+G55+G59</f>
        <v>169913</v>
      </c>
      <c r="H52" s="11">
        <f>+H53+H55+H59</f>
        <v>170109</v>
      </c>
      <c r="I52" s="11">
        <f>+I53+I55+I59</f>
        <v>162035</v>
      </c>
      <c r="J52" s="11">
        <f>+J53+J55+J59</f>
        <v>0</v>
      </c>
      <c r="K52" s="11">
        <f>F52-I52-J52</f>
        <v>177987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8000</v>
      </c>
      <c r="E53" s="11">
        <f>E54</f>
        <v>18400</v>
      </c>
      <c r="F53" s="11">
        <f>G53+H53</f>
        <v>14846</v>
      </c>
      <c r="G53" s="11">
        <f>G54</f>
        <v>0</v>
      </c>
      <c r="H53" s="11">
        <f>H54</f>
        <v>14846</v>
      </c>
      <c r="I53" s="11">
        <f>I54</f>
        <v>14846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8000</v>
      </c>
      <c r="E54" s="11">
        <v>18400</v>
      </c>
      <c r="F54" s="11">
        <f>G54+H54</f>
        <v>14846</v>
      </c>
      <c r="G54" s="11">
        <v>0</v>
      </c>
      <c r="H54" s="11">
        <v>14846</v>
      </c>
      <c r="I54" s="11">
        <v>14846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D56+D58</f>
        <v>170150</v>
      </c>
      <c r="E55" s="11">
        <f>E56+E58</f>
        <v>170150</v>
      </c>
      <c r="F55" s="11">
        <f>G55+H55</f>
        <v>222267</v>
      </c>
      <c r="G55" s="11">
        <f>G56+G58</f>
        <v>142150</v>
      </c>
      <c r="H55" s="11">
        <f>H56+H58</f>
        <v>80117</v>
      </c>
      <c r="I55" s="11">
        <f>I56+I58</f>
        <v>76202</v>
      </c>
      <c r="J55" s="11">
        <f>J56+J58</f>
        <v>0</v>
      </c>
      <c r="K55" s="11">
        <f>F55-I55-J55</f>
        <v>146065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142150</v>
      </c>
      <c r="E56" s="11">
        <f>E57</f>
        <v>142150</v>
      </c>
      <c r="F56" s="11">
        <f>G56+H56</f>
        <v>201227</v>
      </c>
      <c r="G56" s="11">
        <f>G57</f>
        <v>142150</v>
      </c>
      <c r="H56" s="11">
        <f>H57</f>
        <v>59077</v>
      </c>
      <c r="I56" s="11">
        <f>I57</f>
        <v>55162</v>
      </c>
      <c r="J56" s="11">
        <f>J57</f>
        <v>0</v>
      </c>
      <c r="K56" s="11">
        <f>F56-I56-J56</f>
        <v>146065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142150</v>
      </c>
      <c r="E57" s="11">
        <v>142150</v>
      </c>
      <c r="F57" s="11">
        <f>G57+H57</f>
        <v>201227</v>
      </c>
      <c r="G57" s="11">
        <v>142150</v>
      </c>
      <c r="H57" s="11">
        <v>59077</v>
      </c>
      <c r="I57" s="11">
        <v>55162</v>
      </c>
      <c r="J57" s="11">
        <v>0</v>
      </c>
      <c r="K57" s="11">
        <f>F57-I57-J57</f>
        <v>146065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28000</v>
      </c>
      <c r="E58" s="11">
        <v>28000</v>
      </c>
      <c r="F58" s="11">
        <f>G58+H58</f>
        <v>21040</v>
      </c>
      <c r="G58" s="11">
        <v>0</v>
      </c>
      <c r="H58" s="11">
        <v>21040</v>
      </c>
      <c r="I58" s="11">
        <v>21040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108200</v>
      </c>
      <c r="E59" s="11">
        <f>+E60+E61</f>
        <v>108200</v>
      </c>
      <c r="F59" s="11">
        <f>G59+H59</f>
        <v>102909</v>
      </c>
      <c r="G59" s="11">
        <f>+G60+G61</f>
        <v>27763</v>
      </c>
      <c r="H59" s="11">
        <f>+H60+H61</f>
        <v>75146</v>
      </c>
      <c r="I59" s="11">
        <f>+I60+I61</f>
        <v>70987</v>
      </c>
      <c r="J59" s="11">
        <f>+J60+J61</f>
        <v>0</v>
      </c>
      <c r="K59" s="11">
        <f>F59-I59-J59</f>
        <v>31922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104200</v>
      </c>
      <c r="E60" s="11">
        <v>104200</v>
      </c>
      <c r="F60" s="11">
        <f>G60+H60</f>
        <v>99953</v>
      </c>
      <c r="G60" s="11">
        <v>25927</v>
      </c>
      <c r="H60" s="11">
        <v>74026</v>
      </c>
      <c r="I60" s="11">
        <v>69867</v>
      </c>
      <c r="J60" s="11">
        <v>0</v>
      </c>
      <c r="K60" s="11">
        <f>F60-I60-J60</f>
        <v>30086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4000</v>
      </c>
      <c r="E61" s="11">
        <v>4000</v>
      </c>
      <c r="F61" s="11">
        <f>G61+H61</f>
        <v>2956</v>
      </c>
      <c r="G61" s="11">
        <v>1836</v>
      </c>
      <c r="H61" s="11">
        <v>1120</v>
      </c>
      <c r="I61" s="11">
        <v>1120</v>
      </c>
      <c r="J61" s="11">
        <v>0</v>
      </c>
      <c r="K61" s="11">
        <f>F61-I61-J61</f>
        <v>1836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-411000</v>
      </c>
      <c r="E62" s="11">
        <v>-351000</v>
      </c>
      <c r="F62" s="11">
        <f>G62+H62</f>
        <v>-220982</v>
      </c>
      <c r="G62" s="11">
        <v>0</v>
      </c>
      <c r="H62" s="11">
        <v>-220982</v>
      </c>
      <c r="I62" s="11">
        <v>-220982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411000</v>
      </c>
      <c r="E63" s="11">
        <v>351000</v>
      </c>
      <c r="F63" s="11">
        <f>G63+H63</f>
        <v>220982</v>
      </c>
      <c r="G63" s="11">
        <v>0</v>
      </c>
      <c r="H63" s="11">
        <v>220982</v>
      </c>
      <c r="I63" s="11">
        <v>220982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0</v>
      </c>
      <c r="E64" s="11">
        <f>E65</f>
        <v>5700</v>
      </c>
      <c r="F64" s="11">
        <f>G64+H64</f>
        <v>1718</v>
      </c>
      <c r="G64" s="11">
        <f>G65</f>
        <v>0</v>
      </c>
      <c r="H64" s="11">
        <f>H65</f>
        <v>1718</v>
      </c>
      <c r="I64" s="11">
        <f>I65</f>
        <v>1718</v>
      </c>
      <c r="J64" s="11">
        <f>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5700</v>
      </c>
      <c r="F65" s="11">
        <f>G65+H65</f>
        <v>1718</v>
      </c>
      <c r="G65" s="11">
        <f>G66</f>
        <v>0</v>
      </c>
      <c r="H65" s="11">
        <f>H66</f>
        <v>1718</v>
      </c>
      <c r="I65" s="11">
        <f>I66</f>
        <v>1718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5700</v>
      </c>
      <c r="F66" s="11">
        <f>G66+H66</f>
        <v>1718</v>
      </c>
      <c r="G66" s="11">
        <v>0</v>
      </c>
      <c r="H66" s="11">
        <v>1718</v>
      </c>
      <c r="I66" s="11">
        <v>1718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</f>
        <v>36520</v>
      </c>
      <c r="E67" s="11">
        <f>E68</f>
        <v>36520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f>+D69</f>
        <v>36520</v>
      </c>
      <c r="E68" s="11">
        <f>+E69</f>
        <v>36520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36520</v>
      </c>
      <c r="E69" s="11">
        <v>36520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f>D71</f>
        <v>75330</v>
      </c>
      <c r="E70" s="11">
        <f>E71</f>
        <v>746630</v>
      </c>
      <c r="F70" s="11">
        <f>G70+H70</f>
        <v>722829</v>
      </c>
      <c r="G70" s="11">
        <f>G71</f>
        <v>0</v>
      </c>
      <c r="H70" s="11">
        <f>H71</f>
        <v>722829</v>
      </c>
      <c r="I70" s="11">
        <f>I71</f>
        <v>722829</v>
      </c>
      <c r="J70" s="11">
        <f>J71</f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f>D72+D75</f>
        <v>75330</v>
      </c>
      <c r="E71" s="11">
        <f>E72+E75</f>
        <v>746630</v>
      </c>
      <c r="F71" s="11">
        <f>G71+H71</f>
        <v>722829</v>
      </c>
      <c r="G71" s="11">
        <f>G72+G75</f>
        <v>0</v>
      </c>
      <c r="H71" s="11">
        <f>H72+H75</f>
        <v>722829</v>
      </c>
      <c r="I71" s="11">
        <f>I72+I75</f>
        <v>722829</v>
      </c>
      <c r="J71" s="11">
        <f>J72+J75</f>
        <v>0</v>
      </c>
      <c r="K71" s="11">
        <f>F71-I71-J71</f>
        <v>0</v>
      </c>
    </row>
    <row r="72" spans="1:12" s="6" customFormat="1" ht="96" x14ac:dyDescent="0.25">
      <c r="A72" s="10" t="s">
        <v>202</v>
      </c>
      <c r="B72" s="10" t="s">
        <v>203</v>
      </c>
      <c r="C72" s="10" t="s">
        <v>204</v>
      </c>
      <c r="D72" s="11">
        <f>+D73+D74</f>
        <v>75330</v>
      </c>
      <c r="E72" s="11">
        <f>+E73+E74</f>
        <v>546630</v>
      </c>
      <c r="F72" s="11">
        <f>G72+H72</f>
        <v>522829</v>
      </c>
      <c r="G72" s="11">
        <f>+G73+G74</f>
        <v>0</v>
      </c>
      <c r="H72" s="11">
        <f>+H73+H74</f>
        <v>522829</v>
      </c>
      <c r="I72" s="11">
        <f>+I73+I74</f>
        <v>522829</v>
      </c>
      <c r="J72" s="11">
        <f>+J73+J74</f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11330</v>
      </c>
      <c r="E73" s="11">
        <v>482630</v>
      </c>
      <c r="F73" s="11">
        <f>G73+H73</f>
        <v>477628</v>
      </c>
      <c r="G73" s="11">
        <v>0</v>
      </c>
      <c r="H73" s="11">
        <v>477628</v>
      </c>
      <c r="I73" s="11">
        <v>477628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64000</v>
      </c>
      <c r="E74" s="11">
        <v>64000</v>
      </c>
      <c r="F74" s="11">
        <f>G74+H74</f>
        <v>45201</v>
      </c>
      <c r="G74" s="11">
        <v>0</v>
      </c>
      <c r="H74" s="11">
        <v>45201</v>
      </c>
      <c r="I74" s="11">
        <v>45201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</f>
        <v>0</v>
      </c>
      <c r="E75" s="11">
        <f>+E76</f>
        <v>200000</v>
      </c>
      <c r="F75" s="11">
        <f>G75+H75</f>
        <v>200000</v>
      </c>
      <c r="G75" s="11">
        <f>+G76</f>
        <v>0</v>
      </c>
      <c r="H75" s="11">
        <f>+H76</f>
        <v>200000</v>
      </c>
      <c r="I75" s="11">
        <f>+I76</f>
        <v>200000</v>
      </c>
      <c r="J75" s="11">
        <f>+J76</f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v>0</v>
      </c>
      <c r="E76" s="11">
        <v>200000</v>
      </c>
      <c r="F76" s="11">
        <f>G76+H76</f>
        <v>200000</v>
      </c>
      <c r="G76" s="11">
        <v>0</v>
      </c>
      <c r="H76" s="11">
        <v>200000</v>
      </c>
      <c r="I76" s="11">
        <v>200000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217</v>
      </c>
      <c r="B78" s="13"/>
      <c r="C78" s="13"/>
      <c r="D78" s="13"/>
      <c r="E78" s="13"/>
      <c r="F78" s="13"/>
      <c r="G78" s="13"/>
      <c r="H78" s="13"/>
      <c r="I78" s="13" t="s">
        <v>219</v>
      </c>
      <c r="J78" s="13"/>
      <c r="K78" s="13"/>
      <c r="L78" s="13"/>
    </row>
    <row r="79" spans="1:12" x14ac:dyDescent="0.25">
      <c r="A79" s="3" t="s">
        <v>218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2">
    <mergeCell ref="A78:D78"/>
    <mergeCell ref="A79:D79"/>
    <mergeCell ref="E78:H78"/>
    <mergeCell ref="E79:H79"/>
    <mergeCell ref="I78:L78"/>
    <mergeCell ref="I79:L7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221</v>
      </c>
      <c r="C11" s="10" t="s">
        <v>21</v>
      </c>
      <c r="D11" s="11">
        <f>D12+D63</f>
        <v>4968380</v>
      </c>
      <c r="E11" s="11">
        <f>E12+E63</f>
        <v>6928518</v>
      </c>
      <c r="F11" s="11">
        <f>G11+H11</f>
        <v>7184781</v>
      </c>
      <c r="G11" s="11">
        <f>G12+G63</f>
        <v>710481</v>
      </c>
      <c r="H11" s="11">
        <f>H12+H63</f>
        <v>6474300</v>
      </c>
      <c r="I11" s="11">
        <f>I12+I63</f>
        <v>6308938</v>
      </c>
      <c r="J11" s="11">
        <f>J12+J63</f>
        <v>0</v>
      </c>
      <c r="K11" s="11">
        <f>F11-I11-J11</f>
        <v>875843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4893050</v>
      </c>
      <c r="E12" s="11">
        <f>E13+E45</f>
        <v>6181888</v>
      </c>
      <c r="F12" s="11">
        <f>G12+H12</f>
        <v>6461952</v>
      </c>
      <c r="G12" s="11">
        <f>G13+G45</f>
        <v>710481</v>
      </c>
      <c r="H12" s="11">
        <f>H13+H45</f>
        <v>5751471</v>
      </c>
      <c r="I12" s="11">
        <f>I13+I45</f>
        <v>5586109</v>
      </c>
      <c r="J12" s="11">
        <f>J13+J45</f>
        <v>0</v>
      </c>
      <c r="K12" s="11">
        <f>F12-I12-J12</f>
        <v>875843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4990600</v>
      </c>
      <c r="E13" s="11">
        <f>E14+E22+E32+E42</f>
        <v>6209038</v>
      </c>
      <c r="F13" s="11">
        <f>G13+H13</f>
        <v>6306140</v>
      </c>
      <c r="G13" s="11">
        <f>G14+G22+G32+G42</f>
        <v>540431</v>
      </c>
      <c r="H13" s="11">
        <f>H14+H22+H32+H42</f>
        <v>5765709</v>
      </c>
      <c r="I13" s="11">
        <f>I14+I22+I32+I42</f>
        <v>5618432</v>
      </c>
      <c r="J13" s="11">
        <f>J14+J22+J32+J42</f>
        <v>0</v>
      </c>
      <c r="K13" s="11">
        <f>F13-I13-J13</f>
        <v>687708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1082000</v>
      </c>
      <c r="E14" s="11">
        <f>+E15</f>
        <v>1540000</v>
      </c>
      <c r="F14" s="11">
        <f>G14+H14</f>
        <v>1536931</v>
      </c>
      <c r="G14" s="11">
        <f>+G15</f>
        <v>1</v>
      </c>
      <c r="H14" s="11">
        <f>+H15</f>
        <v>1536930</v>
      </c>
      <c r="I14" s="11">
        <f>+I15</f>
        <v>1536931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222</v>
      </c>
      <c r="B15" s="10" t="s">
        <v>35</v>
      </c>
      <c r="C15" s="10" t="s">
        <v>36</v>
      </c>
      <c r="D15" s="11">
        <f>D16+D18</f>
        <v>1082000</v>
      </c>
      <c r="E15" s="11">
        <f>E16+E18</f>
        <v>1540000</v>
      </c>
      <c r="F15" s="11">
        <f>G15+H15</f>
        <v>1536931</v>
      </c>
      <c r="G15" s="11">
        <f>G16+G18</f>
        <v>1</v>
      </c>
      <c r="H15" s="11">
        <f>H16+H18</f>
        <v>1536930</v>
      </c>
      <c r="I15" s="11">
        <f>I16+I18</f>
        <v>1536931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8000</v>
      </c>
      <c r="F16" s="11">
        <f>G16+H16</f>
        <v>4801</v>
      </c>
      <c r="G16" s="11">
        <f>+G17</f>
        <v>1</v>
      </c>
      <c r="H16" s="11">
        <f>+H17</f>
        <v>4800</v>
      </c>
      <c r="I16" s="11">
        <f>+I17</f>
        <v>4801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223</v>
      </c>
      <c r="B17" s="10" t="s">
        <v>41</v>
      </c>
      <c r="C17" s="10" t="s">
        <v>42</v>
      </c>
      <c r="D17" s="11">
        <v>8000</v>
      </c>
      <c r="E17" s="11">
        <v>8000</v>
      </c>
      <c r="F17" s="11">
        <f>G17+H17</f>
        <v>4801</v>
      </c>
      <c r="G17" s="11">
        <v>1</v>
      </c>
      <c r="H17" s="11">
        <v>4800</v>
      </c>
      <c r="I17" s="11">
        <v>4801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1074000</v>
      </c>
      <c r="E18" s="11">
        <f>E19+E20+E21</f>
        <v>1532000</v>
      </c>
      <c r="F18" s="11">
        <f>G18+H18</f>
        <v>1532130</v>
      </c>
      <c r="G18" s="11">
        <f>G19+G20+G21</f>
        <v>0</v>
      </c>
      <c r="H18" s="11">
        <f>H19+H20+H21</f>
        <v>1532130</v>
      </c>
      <c r="I18" s="11">
        <f>I19+I20+I21</f>
        <v>1532130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202000</v>
      </c>
      <c r="E19" s="11">
        <v>259000</v>
      </c>
      <c r="F19" s="11">
        <f>G19+H19</f>
        <v>259085</v>
      </c>
      <c r="G19" s="11">
        <v>0</v>
      </c>
      <c r="H19" s="11">
        <v>259085</v>
      </c>
      <c r="I19" s="11">
        <v>259085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178000</v>
      </c>
      <c r="E20" s="11">
        <v>179000</v>
      </c>
      <c r="F20" s="11">
        <f>G20+H20</f>
        <v>179045</v>
      </c>
      <c r="G20" s="11">
        <v>0</v>
      </c>
      <c r="H20" s="11">
        <v>179045</v>
      </c>
      <c r="I20" s="11">
        <v>179045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694000</v>
      </c>
      <c r="E21" s="11">
        <v>1094000</v>
      </c>
      <c r="F21" s="11">
        <f>G21+H21</f>
        <v>1094000</v>
      </c>
      <c r="G21" s="11">
        <v>0</v>
      </c>
      <c r="H21" s="11">
        <v>1094000</v>
      </c>
      <c r="I21" s="11">
        <v>1094000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224</v>
      </c>
      <c r="B22" s="10" t="s">
        <v>56</v>
      </c>
      <c r="C22" s="10" t="s">
        <v>57</v>
      </c>
      <c r="D22" s="11">
        <f>D23</f>
        <v>823900</v>
      </c>
      <c r="E22" s="11">
        <f>E23</f>
        <v>714600</v>
      </c>
      <c r="F22" s="11">
        <f>G22+H22</f>
        <v>837415</v>
      </c>
      <c r="G22" s="11">
        <f>G23</f>
        <v>458023</v>
      </c>
      <c r="H22" s="11">
        <f>H23</f>
        <v>379392</v>
      </c>
      <c r="I22" s="11">
        <f>I23</f>
        <v>304472</v>
      </c>
      <c r="J22" s="11">
        <f>J23</f>
        <v>0</v>
      </c>
      <c r="K22" s="11">
        <f>F22-I22-J22</f>
        <v>532943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823900</v>
      </c>
      <c r="E23" s="11">
        <f>E24+E27+E31</f>
        <v>714600</v>
      </c>
      <c r="F23" s="11">
        <f>G23+H23</f>
        <v>837415</v>
      </c>
      <c r="G23" s="11">
        <f>G24+G27+G31</f>
        <v>458023</v>
      </c>
      <c r="H23" s="11">
        <f>H24+H27+H31</f>
        <v>379392</v>
      </c>
      <c r="I23" s="11">
        <f>I24+I27+I31</f>
        <v>304472</v>
      </c>
      <c r="J23" s="11">
        <f>J24+J27+J31</f>
        <v>0</v>
      </c>
      <c r="K23" s="11">
        <f>F23-I23-J23</f>
        <v>532943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81000</v>
      </c>
      <c r="E24" s="11">
        <f>E25+E26</f>
        <v>101000</v>
      </c>
      <c r="F24" s="11">
        <f>G24+H24</f>
        <v>80747</v>
      </c>
      <c r="G24" s="11">
        <f>G25+G26</f>
        <v>25528</v>
      </c>
      <c r="H24" s="11">
        <f>H25+H26</f>
        <v>55219</v>
      </c>
      <c r="I24" s="11">
        <f>I25+I26</f>
        <v>31593</v>
      </c>
      <c r="J24" s="11">
        <f>J25+J26</f>
        <v>0</v>
      </c>
      <c r="K24" s="11">
        <f>F24-I24-J24</f>
        <v>49154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43700</v>
      </c>
      <c r="E25" s="11">
        <v>63700</v>
      </c>
      <c r="F25" s="11">
        <f>G25+H25</f>
        <v>46066</v>
      </c>
      <c r="G25" s="11">
        <v>25430</v>
      </c>
      <c r="H25" s="11">
        <v>20636</v>
      </c>
      <c r="I25" s="11">
        <v>23656</v>
      </c>
      <c r="J25" s="11">
        <v>0</v>
      </c>
      <c r="K25" s="11">
        <f>F25-I25-J25</f>
        <v>22410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37300</v>
      </c>
      <c r="E26" s="11">
        <v>37300</v>
      </c>
      <c r="F26" s="11">
        <f>G26+H26</f>
        <v>34681</v>
      </c>
      <c r="G26" s="11">
        <v>98</v>
      </c>
      <c r="H26" s="11">
        <v>34583</v>
      </c>
      <c r="I26" s="11">
        <v>7937</v>
      </c>
      <c r="J26" s="11">
        <v>0</v>
      </c>
      <c r="K26" s="11">
        <f>F26-I26-J26</f>
        <v>26744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742900</v>
      </c>
      <c r="E27" s="11">
        <f>E28+E29+E30</f>
        <v>613600</v>
      </c>
      <c r="F27" s="11">
        <f>G27+H27</f>
        <v>751276</v>
      </c>
      <c r="G27" s="11">
        <f>G28+G29+G30</f>
        <v>432495</v>
      </c>
      <c r="H27" s="11">
        <f>H28+H29+H30</f>
        <v>318781</v>
      </c>
      <c r="I27" s="11">
        <f>I28+I29+I30</f>
        <v>267487</v>
      </c>
      <c r="J27" s="11">
        <f>J28+J29+J30</f>
        <v>0</v>
      </c>
      <c r="K27" s="11">
        <f>F27-I27-J27</f>
        <v>483789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104600</v>
      </c>
      <c r="E28" s="11">
        <v>104600</v>
      </c>
      <c r="F28" s="11">
        <f>G28+H28</f>
        <v>108525</v>
      </c>
      <c r="G28" s="11">
        <v>70875</v>
      </c>
      <c r="H28" s="11">
        <v>37650</v>
      </c>
      <c r="I28" s="11">
        <v>44593</v>
      </c>
      <c r="J28" s="11">
        <v>0</v>
      </c>
      <c r="K28" s="11">
        <f>F28-I28-J28</f>
        <v>63932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15800</v>
      </c>
      <c r="E29" s="11">
        <v>15800</v>
      </c>
      <c r="F29" s="11">
        <f>G29+H29</f>
        <v>10537</v>
      </c>
      <c r="G29" s="11">
        <v>91</v>
      </c>
      <c r="H29" s="11">
        <v>10446</v>
      </c>
      <c r="I29" s="11">
        <v>3827</v>
      </c>
      <c r="J29" s="11">
        <v>0</v>
      </c>
      <c r="K29" s="11">
        <f>F29-I29-J29</f>
        <v>6710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622500</v>
      </c>
      <c r="E30" s="11">
        <v>493200</v>
      </c>
      <c r="F30" s="11">
        <f>G30+H30</f>
        <v>632214</v>
      </c>
      <c r="G30" s="11">
        <v>361529</v>
      </c>
      <c r="H30" s="11">
        <v>270685</v>
      </c>
      <c r="I30" s="11">
        <v>219067</v>
      </c>
      <c r="J30" s="11">
        <v>0</v>
      </c>
      <c r="K30" s="11">
        <f>F30-I30-J30</f>
        <v>413147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5392</v>
      </c>
      <c r="G31" s="11">
        <v>0</v>
      </c>
      <c r="H31" s="11">
        <v>5392</v>
      </c>
      <c r="I31" s="11">
        <v>5392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225</v>
      </c>
      <c r="B32" s="10" t="s">
        <v>86</v>
      </c>
      <c r="C32" s="10" t="s">
        <v>87</v>
      </c>
      <c r="D32" s="11">
        <f>D33+D37</f>
        <v>3081100</v>
      </c>
      <c r="E32" s="11">
        <f>E33+E37</f>
        <v>3950838</v>
      </c>
      <c r="F32" s="11">
        <f>G32+H32</f>
        <v>3927510</v>
      </c>
      <c r="G32" s="11">
        <f>G33+G37</f>
        <v>80630</v>
      </c>
      <c r="H32" s="11">
        <f>H33+H37</f>
        <v>3846880</v>
      </c>
      <c r="I32" s="11">
        <f>I33+I37</f>
        <v>3774327</v>
      </c>
      <c r="J32" s="11">
        <f>J33+J37</f>
        <v>0</v>
      </c>
      <c r="K32" s="11">
        <f>F32-I32-J32</f>
        <v>153183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2870000</v>
      </c>
      <c r="E33" s="11">
        <f>+E34+E35+E36</f>
        <v>3739738</v>
      </c>
      <c r="F33" s="11">
        <f>G33+H33</f>
        <v>3714529</v>
      </c>
      <c r="G33" s="11">
        <f>+G34+G35+G36</f>
        <v>0</v>
      </c>
      <c r="H33" s="11">
        <f>+H34+H35+H36</f>
        <v>3714529</v>
      </c>
      <c r="I33" s="11">
        <f>+I34+I35+I36</f>
        <v>3714529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226</v>
      </c>
      <c r="B34" s="10" t="s">
        <v>92</v>
      </c>
      <c r="C34" s="10" t="s">
        <v>93</v>
      </c>
      <c r="D34" s="11">
        <v>1646000</v>
      </c>
      <c r="E34" s="11">
        <v>1815000</v>
      </c>
      <c r="F34" s="11">
        <f>G34+H34</f>
        <v>1789789</v>
      </c>
      <c r="G34" s="11">
        <v>0</v>
      </c>
      <c r="H34" s="11">
        <v>1789789</v>
      </c>
      <c r="I34" s="11">
        <v>1789789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227</v>
      </c>
      <c r="B35" s="10" t="s">
        <v>95</v>
      </c>
      <c r="C35" s="10" t="s">
        <v>96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1199000</v>
      </c>
      <c r="E36" s="11">
        <v>1899738</v>
      </c>
      <c r="F36" s="11">
        <f>G36+H36</f>
        <v>1899740</v>
      </c>
      <c r="G36" s="11">
        <v>0</v>
      </c>
      <c r="H36" s="11">
        <v>1899740</v>
      </c>
      <c r="I36" s="11">
        <v>1899740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228</v>
      </c>
      <c r="B37" s="10" t="s">
        <v>101</v>
      </c>
      <c r="C37" s="10" t="s">
        <v>102</v>
      </c>
      <c r="D37" s="11">
        <f>D38+D41</f>
        <v>211100</v>
      </c>
      <c r="E37" s="11">
        <f>E38+E41</f>
        <v>211100</v>
      </c>
      <c r="F37" s="11">
        <f>G37+H37</f>
        <v>212981</v>
      </c>
      <c r="G37" s="11">
        <f>G38+G41</f>
        <v>80630</v>
      </c>
      <c r="H37" s="11">
        <f>H38+H41</f>
        <v>132351</v>
      </c>
      <c r="I37" s="11">
        <f>I38+I41</f>
        <v>59798</v>
      </c>
      <c r="J37" s="11">
        <f>J38+J41</f>
        <v>0</v>
      </c>
      <c r="K37" s="11">
        <f>F37-I37-J37</f>
        <v>153183</v>
      </c>
    </row>
    <row r="38" spans="1:11" s="6" customFormat="1" ht="22.5" x14ac:dyDescent="0.25">
      <c r="A38" s="10" t="s">
        <v>229</v>
      </c>
      <c r="B38" s="10" t="s">
        <v>104</v>
      </c>
      <c r="C38" s="10" t="s">
        <v>105</v>
      </c>
      <c r="D38" s="11">
        <f>D39+D40</f>
        <v>210400</v>
      </c>
      <c r="E38" s="11">
        <f>E39+E40</f>
        <v>210400</v>
      </c>
      <c r="F38" s="11">
        <f>G38+H38</f>
        <v>212615</v>
      </c>
      <c r="G38" s="11">
        <f>G39+G40</f>
        <v>80604</v>
      </c>
      <c r="H38" s="11">
        <f>H39+H40</f>
        <v>132011</v>
      </c>
      <c r="I38" s="11">
        <f>I39+I40</f>
        <v>59518</v>
      </c>
      <c r="J38" s="11">
        <f>J39+J40</f>
        <v>0</v>
      </c>
      <c r="K38" s="11">
        <f>F38-I38-J38</f>
        <v>153097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93900</v>
      </c>
      <c r="E39" s="11">
        <v>93900</v>
      </c>
      <c r="F39" s="11">
        <f>G39+H39</f>
        <v>102071</v>
      </c>
      <c r="G39" s="11">
        <v>41868</v>
      </c>
      <c r="H39" s="11">
        <v>60203</v>
      </c>
      <c r="I39" s="11">
        <v>54098</v>
      </c>
      <c r="J39" s="11">
        <v>0</v>
      </c>
      <c r="K39" s="11">
        <f>F39-I39-J39</f>
        <v>47973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116500</v>
      </c>
      <c r="E40" s="11">
        <v>116500</v>
      </c>
      <c r="F40" s="11">
        <f>G40+H40</f>
        <v>110544</v>
      </c>
      <c r="G40" s="11">
        <v>38736</v>
      </c>
      <c r="H40" s="11">
        <v>71808</v>
      </c>
      <c r="I40" s="11">
        <v>5420</v>
      </c>
      <c r="J40" s="11">
        <v>0</v>
      </c>
      <c r="K40" s="11">
        <f>F40-I40-J40</f>
        <v>105124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700</v>
      </c>
      <c r="E41" s="11">
        <v>700</v>
      </c>
      <c r="F41" s="11">
        <f>G41+H41</f>
        <v>366</v>
      </c>
      <c r="G41" s="11">
        <v>26</v>
      </c>
      <c r="H41" s="11">
        <v>340</v>
      </c>
      <c r="I41" s="11">
        <v>280</v>
      </c>
      <c r="J41" s="11">
        <v>0</v>
      </c>
      <c r="K41" s="11">
        <f>F41-I41-J41</f>
        <v>86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3600</v>
      </c>
      <c r="E42" s="11">
        <f>E43</f>
        <v>3600</v>
      </c>
      <c r="F42" s="11">
        <f>G42+H42</f>
        <v>4284</v>
      </c>
      <c r="G42" s="11">
        <f>G43</f>
        <v>1777</v>
      </c>
      <c r="H42" s="11">
        <f>H43</f>
        <v>2507</v>
      </c>
      <c r="I42" s="11">
        <f>I43</f>
        <v>2702</v>
      </c>
      <c r="J42" s="11">
        <f>J43</f>
        <v>0</v>
      </c>
      <c r="K42" s="11">
        <f>F42-I42-J42</f>
        <v>1582</v>
      </c>
    </row>
    <row r="43" spans="1:11" s="6" customFormat="1" x14ac:dyDescent="0.25">
      <c r="A43" s="10" t="s">
        <v>230</v>
      </c>
      <c r="B43" s="10" t="s">
        <v>119</v>
      </c>
      <c r="C43" s="10" t="s">
        <v>120</v>
      </c>
      <c r="D43" s="11">
        <f>D44</f>
        <v>3600</v>
      </c>
      <c r="E43" s="11">
        <f>E44</f>
        <v>3600</v>
      </c>
      <c r="F43" s="11">
        <f>G43+H43</f>
        <v>4284</v>
      </c>
      <c r="G43" s="11">
        <f>G44</f>
        <v>1777</v>
      </c>
      <c r="H43" s="11">
        <f>H44</f>
        <v>2507</v>
      </c>
      <c r="I43" s="11">
        <f>I44</f>
        <v>2702</v>
      </c>
      <c r="J43" s="11">
        <f>J44</f>
        <v>0</v>
      </c>
      <c r="K43" s="11">
        <f>F43-I43-J43</f>
        <v>1582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3600</v>
      </c>
      <c r="E44" s="11">
        <v>3600</v>
      </c>
      <c r="F44" s="11">
        <f>G44+H44</f>
        <v>4284</v>
      </c>
      <c r="G44" s="11">
        <v>1777</v>
      </c>
      <c r="H44" s="11">
        <v>2507</v>
      </c>
      <c r="I44" s="11">
        <v>2702</v>
      </c>
      <c r="J44" s="11">
        <v>0</v>
      </c>
      <c r="K44" s="11">
        <f>F44-I44-J44</f>
        <v>1582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D46+D51</f>
        <v>-97550</v>
      </c>
      <c r="E45" s="11">
        <f>E46+E51</f>
        <v>-27150</v>
      </c>
      <c r="F45" s="11">
        <f>G45+H45</f>
        <v>155812</v>
      </c>
      <c r="G45" s="11">
        <f>G46+G51</f>
        <v>170050</v>
      </c>
      <c r="H45" s="11">
        <f>H46+H51</f>
        <v>-14238</v>
      </c>
      <c r="I45" s="11">
        <f>I46+I51</f>
        <v>-32323</v>
      </c>
      <c r="J45" s="11">
        <f>J46+J51</f>
        <v>0</v>
      </c>
      <c r="K45" s="11">
        <f>F45-I45-J45</f>
        <v>188135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27100</v>
      </c>
      <c r="E46" s="11">
        <f>E47</f>
        <v>27100</v>
      </c>
      <c r="F46" s="11">
        <f>G46+H46</f>
        <v>36772</v>
      </c>
      <c r="G46" s="11">
        <f>G47</f>
        <v>137</v>
      </c>
      <c r="H46" s="11">
        <f>H47</f>
        <v>36635</v>
      </c>
      <c r="I46" s="11">
        <f>I47</f>
        <v>26624</v>
      </c>
      <c r="J46" s="11">
        <f>J47</f>
        <v>0</v>
      </c>
      <c r="K46" s="11">
        <f>F46-I46-J46</f>
        <v>10148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+D48+D50</f>
        <v>27100</v>
      </c>
      <c r="E47" s="11">
        <f>+E48+E50</f>
        <v>27100</v>
      </c>
      <c r="F47" s="11">
        <f>G47+H47</f>
        <v>36772</v>
      </c>
      <c r="G47" s="11">
        <f>+G48+G50</f>
        <v>137</v>
      </c>
      <c r="H47" s="11">
        <f>+H48+H50</f>
        <v>36635</v>
      </c>
      <c r="I47" s="11">
        <f>+I48+I50</f>
        <v>26624</v>
      </c>
      <c r="J47" s="11">
        <f>+J48+J50</f>
        <v>0</v>
      </c>
      <c r="K47" s="11">
        <f>F47-I47-J47</f>
        <v>10148</v>
      </c>
    </row>
    <row r="48" spans="1:11" s="6" customFormat="1" x14ac:dyDescent="0.25">
      <c r="A48" s="10" t="s">
        <v>231</v>
      </c>
      <c r="B48" s="10" t="s">
        <v>134</v>
      </c>
      <c r="C48" s="10" t="s">
        <v>135</v>
      </c>
      <c r="D48" s="11">
        <f>+D49</f>
        <v>27100</v>
      </c>
      <c r="E48" s="11">
        <f>+E49</f>
        <v>27100</v>
      </c>
      <c r="F48" s="11">
        <f>G48+H48</f>
        <v>36695</v>
      </c>
      <c r="G48" s="11">
        <f>+G49</f>
        <v>60</v>
      </c>
      <c r="H48" s="11">
        <f>+H49</f>
        <v>36635</v>
      </c>
      <c r="I48" s="11">
        <f>+I49</f>
        <v>26624</v>
      </c>
      <c r="J48" s="11">
        <f>+J49</f>
        <v>0</v>
      </c>
      <c r="K48" s="11">
        <f>F48-I48-J48</f>
        <v>10071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27100</v>
      </c>
      <c r="E49" s="11">
        <v>27100</v>
      </c>
      <c r="F49" s="11">
        <f>G49+H49</f>
        <v>36695</v>
      </c>
      <c r="G49" s="11">
        <v>60</v>
      </c>
      <c r="H49" s="11">
        <v>36635</v>
      </c>
      <c r="I49" s="11">
        <v>26624</v>
      </c>
      <c r="J49" s="11">
        <v>0</v>
      </c>
      <c r="K49" s="11">
        <f>F49-I49-J49</f>
        <v>10071</v>
      </c>
    </row>
    <row r="50" spans="1:11" s="6" customFormat="1" x14ac:dyDescent="0.25">
      <c r="A50" s="10" t="s">
        <v>232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77</v>
      </c>
      <c r="G50" s="11">
        <v>77</v>
      </c>
      <c r="H50" s="11">
        <v>0</v>
      </c>
      <c r="I50" s="11">
        <v>0</v>
      </c>
      <c r="J50" s="11">
        <v>0</v>
      </c>
      <c r="K50" s="11">
        <f>F50-I50-J50</f>
        <v>77</v>
      </c>
    </row>
    <row r="51" spans="1:11" s="6" customFormat="1" ht="22.5" x14ac:dyDescent="0.25">
      <c r="A51" s="10" t="s">
        <v>233</v>
      </c>
      <c r="B51" s="10" t="s">
        <v>143</v>
      </c>
      <c r="C51" s="10" t="s">
        <v>144</v>
      </c>
      <c r="D51" s="11">
        <f>+D52+D54+D58+D61</f>
        <v>-124650</v>
      </c>
      <c r="E51" s="11">
        <f>+E52+E54+E58+E61</f>
        <v>-54250</v>
      </c>
      <c r="F51" s="11">
        <f>G51+H51</f>
        <v>119040</v>
      </c>
      <c r="G51" s="11">
        <f>+G52+G54+G58+G61</f>
        <v>169913</v>
      </c>
      <c r="H51" s="11">
        <f>+H52+H54+H58+H61</f>
        <v>-50873</v>
      </c>
      <c r="I51" s="11">
        <f>+I52+I54+I58+I61</f>
        <v>-58947</v>
      </c>
      <c r="J51" s="11">
        <f>+J52+J54+J58+J61</f>
        <v>0</v>
      </c>
      <c r="K51" s="11">
        <f>F51-I51-J51</f>
        <v>177987</v>
      </c>
    </row>
    <row r="52" spans="1:11" s="6" customFormat="1" ht="22.5" x14ac:dyDescent="0.25">
      <c r="A52" s="10" t="s">
        <v>234</v>
      </c>
      <c r="B52" s="10" t="s">
        <v>146</v>
      </c>
      <c r="C52" s="10" t="s">
        <v>147</v>
      </c>
      <c r="D52" s="11">
        <f>D53</f>
        <v>8000</v>
      </c>
      <c r="E52" s="11">
        <f>E53</f>
        <v>18400</v>
      </c>
      <c r="F52" s="11">
        <f>G52+H52</f>
        <v>14846</v>
      </c>
      <c r="G52" s="11">
        <f>G53</f>
        <v>0</v>
      </c>
      <c r="H52" s="11">
        <f>H53</f>
        <v>14846</v>
      </c>
      <c r="I52" s="11">
        <f>I53</f>
        <v>14846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235</v>
      </c>
      <c r="B53" s="10" t="s">
        <v>149</v>
      </c>
      <c r="C53" s="10" t="s">
        <v>150</v>
      </c>
      <c r="D53" s="11">
        <v>8000</v>
      </c>
      <c r="E53" s="11">
        <v>18400</v>
      </c>
      <c r="F53" s="11">
        <f>G53+H53</f>
        <v>14846</v>
      </c>
      <c r="G53" s="11">
        <v>0</v>
      </c>
      <c r="H53" s="11">
        <v>14846</v>
      </c>
      <c r="I53" s="11">
        <v>14846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f>D55+D57</f>
        <v>170150</v>
      </c>
      <c r="E54" s="11">
        <f>E55+E57</f>
        <v>170150</v>
      </c>
      <c r="F54" s="11">
        <f>G54+H54</f>
        <v>222267</v>
      </c>
      <c r="G54" s="11">
        <f>G55+G57</f>
        <v>142150</v>
      </c>
      <c r="H54" s="11">
        <f>H55+H57</f>
        <v>80117</v>
      </c>
      <c r="I54" s="11">
        <f>I55+I57</f>
        <v>76202</v>
      </c>
      <c r="J54" s="11">
        <f>J55+J57</f>
        <v>0</v>
      </c>
      <c r="K54" s="11">
        <f>F54-I54-J54</f>
        <v>146065</v>
      </c>
    </row>
    <row r="55" spans="1:11" s="6" customFormat="1" ht="22.5" x14ac:dyDescent="0.25">
      <c r="A55" s="10" t="s">
        <v>236</v>
      </c>
      <c r="B55" s="10" t="s">
        <v>155</v>
      </c>
      <c r="C55" s="10" t="s">
        <v>156</v>
      </c>
      <c r="D55" s="11">
        <f>D56</f>
        <v>142150</v>
      </c>
      <c r="E55" s="11">
        <f>E56</f>
        <v>142150</v>
      </c>
      <c r="F55" s="11">
        <f>G55+H55</f>
        <v>201227</v>
      </c>
      <c r="G55" s="11">
        <f>G56</f>
        <v>142150</v>
      </c>
      <c r="H55" s="11">
        <f>H56</f>
        <v>59077</v>
      </c>
      <c r="I55" s="11">
        <f>I56</f>
        <v>55162</v>
      </c>
      <c r="J55" s="11">
        <f>J56</f>
        <v>0</v>
      </c>
      <c r="K55" s="11">
        <f>F55-I55-J55</f>
        <v>146065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142150</v>
      </c>
      <c r="E56" s="11">
        <v>142150</v>
      </c>
      <c r="F56" s="11">
        <f>G56+H56</f>
        <v>201227</v>
      </c>
      <c r="G56" s="11">
        <v>142150</v>
      </c>
      <c r="H56" s="11">
        <v>59077</v>
      </c>
      <c r="I56" s="11">
        <v>55162</v>
      </c>
      <c r="J56" s="11">
        <v>0</v>
      </c>
      <c r="K56" s="11">
        <f>F56-I56-J56</f>
        <v>146065</v>
      </c>
    </row>
    <row r="57" spans="1:11" s="6" customFormat="1" x14ac:dyDescent="0.25">
      <c r="A57" s="10" t="s">
        <v>237</v>
      </c>
      <c r="B57" s="10" t="s">
        <v>161</v>
      </c>
      <c r="C57" s="10" t="s">
        <v>162</v>
      </c>
      <c r="D57" s="11">
        <v>28000</v>
      </c>
      <c r="E57" s="11">
        <v>28000</v>
      </c>
      <c r="F57" s="11">
        <f>G57+H57</f>
        <v>21040</v>
      </c>
      <c r="G57" s="11">
        <v>0</v>
      </c>
      <c r="H57" s="11">
        <v>21040</v>
      </c>
      <c r="I57" s="11">
        <v>21040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238</v>
      </c>
      <c r="B58" s="10" t="s">
        <v>164</v>
      </c>
      <c r="C58" s="10" t="s">
        <v>165</v>
      </c>
      <c r="D58" s="11">
        <f>+D59+D60</f>
        <v>108200</v>
      </c>
      <c r="E58" s="11">
        <f>+E59+E60</f>
        <v>108200</v>
      </c>
      <c r="F58" s="11">
        <f>G58+H58</f>
        <v>102909</v>
      </c>
      <c r="G58" s="11">
        <f>+G59+G60</f>
        <v>27763</v>
      </c>
      <c r="H58" s="11">
        <f>+H59+H60</f>
        <v>75146</v>
      </c>
      <c r="I58" s="11">
        <f>+I59+I60</f>
        <v>70987</v>
      </c>
      <c r="J58" s="11">
        <f>+J59+J60</f>
        <v>0</v>
      </c>
      <c r="K58" s="11">
        <f>F58-I58-J58</f>
        <v>31922</v>
      </c>
    </row>
    <row r="59" spans="1:11" s="6" customFormat="1" x14ac:dyDescent="0.25">
      <c r="A59" s="10" t="s">
        <v>239</v>
      </c>
      <c r="B59" s="10" t="s">
        <v>167</v>
      </c>
      <c r="C59" s="10" t="s">
        <v>168</v>
      </c>
      <c r="D59" s="11">
        <v>104200</v>
      </c>
      <c r="E59" s="11">
        <v>104200</v>
      </c>
      <c r="F59" s="11">
        <f>G59+H59</f>
        <v>99953</v>
      </c>
      <c r="G59" s="11">
        <v>25927</v>
      </c>
      <c r="H59" s="11">
        <v>74026</v>
      </c>
      <c r="I59" s="11">
        <v>69867</v>
      </c>
      <c r="J59" s="11">
        <v>0</v>
      </c>
      <c r="K59" s="11">
        <f>F59-I59-J59</f>
        <v>30086</v>
      </c>
    </row>
    <row r="60" spans="1:11" s="6" customFormat="1" x14ac:dyDescent="0.25">
      <c r="A60" s="10" t="s">
        <v>240</v>
      </c>
      <c r="B60" s="10" t="s">
        <v>170</v>
      </c>
      <c r="C60" s="10" t="s">
        <v>171</v>
      </c>
      <c r="D60" s="11">
        <v>4000</v>
      </c>
      <c r="E60" s="11">
        <v>4000</v>
      </c>
      <c r="F60" s="11">
        <f>G60+H60</f>
        <v>2956</v>
      </c>
      <c r="G60" s="11">
        <v>1836</v>
      </c>
      <c r="H60" s="11">
        <v>1120</v>
      </c>
      <c r="I60" s="11">
        <v>1120</v>
      </c>
      <c r="J60" s="11">
        <v>0</v>
      </c>
      <c r="K60" s="11">
        <f>F60-I60-J60</f>
        <v>1836</v>
      </c>
    </row>
    <row r="61" spans="1:11" s="6" customFormat="1" ht="22.5" x14ac:dyDescent="0.25">
      <c r="A61" s="10" t="s">
        <v>241</v>
      </c>
      <c r="B61" s="10" t="s">
        <v>242</v>
      </c>
      <c r="C61" s="10" t="s">
        <v>243</v>
      </c>
      <c r="D61" s="11">
        <f>+D62</f>
        <v>-411000</v>
      </c>
      <c r="E61" s="11">
        <f>+E62</f>
        <v>-351000</v>
      </c>
      <c r="F61" s="11">
        <f>G61+H61</f>
        <v>-220982</v>
      </c>
      <c r="G61" s="11">
        <f>+G62</f>
        <v>0</v>
      </c>
      <c r="H61" s="11">
        <f>+H62</f>
        <v>-220982</v>
      </c>
      <c r="I61" s="11">
        <f>+I62</f>
        <v>-220982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244</v>
      </c>
      <c r="B62" s="10" t="s">
        <v>173</v>
      </c>
      <c r="C62" s="10" t="s">
        <v>174</v>
      </c>
      <c r="D62" s="11">
        <v>-411000</v>
      </c>
      <c r="E62" s="11">
        <v>-351000</v>
      </c>
      <c r="F62" s="11">
        <f>G62+H62</f>
        <v>-220982</v>
      </c>
      <c r="G62" s="11">
        <v>0</v>
      </c>
      <c r="H62" s="11">
        <v>-220982</v>
      </c>
      <c r="I62" s="11">
        <v>-220982</v>
      </c>
      <c r="J62" s="11">
        <v>0</v>
      </c>
      <c r="K62" s="11">
        <f>F62-I62-J62</f>
        <v>0</v>
      </c>
    </row>
    <row r="63" spans="1:11" s="6" customFormat="1" x14ac:dyDescent="0.25">
      <c r="A63" s="10" t="s">
        <v>181</v>
      </c>
      <c r="B63" s="10" t="s">
        <v>197</v>
      </c>
      <c r="C63" s="10" t="s">
        <v>198</v>
      </c>
      <c r="D63" s="11">
        <f>D64</f>
        <v>75330</v>
      </c>
      <c r="E63" s="11">
        <f>E64</f>
        <v>746630</v>
      </c>
      <c r="F63" s="11">
        <f>G63+H63</f>
        <v>722829</v>
      </c>
      <c r="G63" s="11">
        <f>G64</f>
        <v>0</v>
      </c>
      <c r="H63" s="11">
        <f>H64</f>
        <v>722829</v>
      </c>
      <c r="I63" s="11">
        <f>I64</f>
        <v>722829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184</v>
      </c>
      <c r="B64" s="10" t="s">
        <v>200</v>
      </c>
      <c r="C64" s="10" t="s">
        <v>201</v>
      </c>
      <c r="D64" s="11">
        <f>D65+D68</f>
        <v>75330</v>
      </c>
      <c r="E64" s="11">
        <f>E65+E68</f>
        <v>746630</v>
      </c>
      <c r="F64" s="11">
        <f>G64+H64</f>
        <v>722829</v>
      </c>
      <c r="G64" s="11">
        <f>G65+G68</f>
        <v>0</v>
      </c>
      <c r="H64" s="11">
        <f>H65+H68</f>
        <v>722829</v>
      </c>
      <c r="I64" s="11">
        <f>I65+I68</f>
        <v>722829</v>
      </c>
      <c r="J64" s="11">
        <f>J65+J68</f>
        <v>0</v>
      </c>
      <c r="K64" s="11">
        <f>F64-I64-J64</f>
        <v>0</v>
      </c>
    </row>
    <row r="65" spans="1:12" s="6" customFormat="1" ht="96" x14ac:dyDescent="0.25">
      <c r="A65" s="10" t="s">
        <v>245</v>
      </c>
      <c r="B65" s="10" t="s">
        <v>203</v>
      </c>
      <c r="C65" s="10" t="s">
        <v>204</v>
      </c>
      <c r="D65" s="11">
        <f>+D66+D67</f>
        <v>75330</v>
      </c>
      <c r="E65" s="11">
        <f>+E66+E67</f>
        <v>546630</v>
      </c>
      <c r="F65" s="11">
        <f>G65+H65</f>
        <v>522829</v>
      </c>
      <c r="G65" s="11">
        <f>+G66+G67</f>
        <v>0</v>
      </c>
      <c r="H65" s="11">
        <f>+H66+H67</f>
        <v>522829</v>
      </c>
      <c r="I65" s="11">
        <f>+I66+I67</f>
        <v>522829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190</v>
      </c>
      <c r="B66" s="10" t="s">
        <v>206</v>
      </c>
      <c r="C66" s="10" t="s">
        <v>207</v>
      </c>
      <c r="D66" s="11">
        <v>11330</v>
      </c>
      <c r="E66" s="11">
        <v>482630</v>
      </c>
      <c r="F66" s="11">
        <f>G66+H66</f>
        <v>477628</v>
      </c>
      <c r="G66" s="11">
        <v>0</v>
      </c>
      <c r="H66" s="11">
        <v>477628</v>
      </c>
      <c r="I66" s="11">
        <v>477628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246</v>
      </c>
      <c r="B67" s="10" t="s">
        <v>209</v>
      </c>
      <c r="C67" s="10" t="s">
        <v>210</v>
      </c>
      <c r="D67" s="11">
        <v>64000</v>
      </c>
      <c r="E67" s="11">
        <v>64000</v>
      </c>
      <c r="F67" s="11">
        <f>G67+H67</f>
        <v>45201</v>
      </c>
      <c r="G67" s="11">
        <v>0</v>
      </c>
      <c r="H67" s="11">
        <v>45201</v>
      </c>
      <c r="I67" s="11">
        <v>45201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247</v>
      </c>
      <c r="B68" s="10" t="s">
        <v>212</v>
      </c>
      <c r="C68" s="10" t="s">
        <v>213</v>
      </c>
      <c r="D68" s="11">
        <f>+D69</f>
        <v>0</v>
      </c>
      <c r="E68" s="11">
        <f>+E69</f>
        <v>200000</v>
      </c>
      <c r="F68" s="11">
        <f>G68+H68</f>
        <v>200000</v>
      </c>
      <c r="G68" s="11">
        <f>+G69</f>
        <v>0</v>
      </c>
      <c r="H68" s="11">
        <f>+H69</f>
        <v>200000</v>
      </c>
      <c r="I68" s="11">
        <f>+I69</f>
        <v>200000</v>
      </c>
      <c r="J68" s="11">
        <f>+J69</f>
        <v>0</v>
      </c>
      <c r="K68" s="11">
        <f>F68-I68-J68</f>
        <v>0</v>
      </c>
    </row>
    <row r="69" spans="1:12" s="6" customFormat="1" ht="33" x14ac:dyDescent="0.25">
      <c r="A69" s="10" t="s">
        <v>248</v>
      </c>
      <c r="B69" s="10" t="s">
        <v>215</v>
      </c>
      <c r="C69" s="10" t="s">
        <v>216</v>
      </c>
      <c r="D69" s="11">
        <v>0</v>
      </c>
      <c r="E69" s="11">
        <v>200000</v>
      </c>
      <c r="F69" s="11">
        <f>G69+H69</f>
        <v>200000</v>
      </c>
      <c r="G69" s="11">
        <v>0</v>
      </c>
      <c r="H69" s="11">
        <v>200000</v>
      </c>
      <c r="I69" s="11">
        <v>200000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217</v>
      </c>
      <c r="B71" s="13"/>
      <c r="C71" s="13"/>
      <c r="D71" s="13"/>
      <c r="E71" s="13"/>
      <c r="F71" s="13"/>
      <c r="G71" s="13"/>
      <c r="H71" s="13"/>
      <c r="I71" s="13" t="s">
        <v>219</v>
      </c>
      <c r="J71" s="13"/>
      <c r="K71" s="13"/>
      <c r="L71" s="13"/>
    </row>
    <row r="72" spans="1:12" x14ac:dyDescent="0.25">
      <c r="A72" s="3" t="s">
        <v>218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250</v>
      </c>
      <c r="C11" s="10" t="s">
        <v>21</v>
      </c>
      <c r="D11" s="11">
        <f>D12+D17+D20</f>
        <v>447520</v>
      </c>
      <c r="E11" s="11">
        <f>E12+E17+E20</f>
        <v>393220</v>
      </c>
      <c r="F11" s="11">
        <f>G11+H11</f>
        <v>222700</v>
      </c>
      <c r="G11" s="11">
        <f>G12+G17+G20</f>
        <v>0</v>
      </c>
      <c r="H11" s="11">
        <f>H12+H17+H20</f>
        <v>222700</v>
      </c>
      <c r="I11" s="11">
        <f>I12+I17+I20</f>
        <v>222700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411000</v>
      </c>
      <c r="E12" s="11">
        <f>+E13</f>
        <v>351000</v>
      </c>
      <c r="F12" s="11">
        <f>G12+H12</f>
        <v>220982</v>
      </c>
      <c r="G12" s="11">
        <f>+G13</f>
        <v>0</v>
      </c>
      <c r="H12" s="11">
        <f>+H13</f>
        <v>220982</v>
      </c>
      <c r="I12" s="11">
        <f>+I13</f>
        <v>220982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251</v>
      </c>
      <c r="B13" s="10" t="s">
        <v>125</v>
      </c>
      <c r="C13" s="10" t="s">
        <v>126</v>
      </c>
      <c r="D13" s="11">
        <f>+D14</f>
        <v>411000</v>
      </c>
      <c r="E13" s="11">
        <f>+E14</f>
        <v>351000</v>
      </c>
      <c r="F13" s="11">
        <f>G13+H13</f>
        <v>220982</v>
      </c>
      <c r="G13" s="11">
        <f>+G14</f>
        <v>0</v>
      </c>
      <c r="H13" s="11">
        <f>+H14</f>
        <v>220982</v>
      </c>
      <c r="I13" s="11">
        <f>+I14</f>
        <v>220982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222</v>
      </c>
      <c r="B14" s="10" t="s">
        <v>143</v>
      </c>
      <c r="C14" s="10" t="s">
        <v>144</v>
      </c>
      <c r="D14" s="11">
        <f>+D15</f>
        <v>411000</v>
      </c>
      <c r="E14" s="11">
        <f>+E15</f>
        <v>351000</v>
      </c>
      <c r="F14" s="11">
        <f>G14+H14</f>
        <v>220982</v>
      </c>
      <c r="G14" s="11">
        <f>+G15</f>
        <v>0</v>
      </c>
      <c r="H14" s="11">
        <f>+H15</f>
        <v>220982</v>
      </c>
      <c r="I14" s="11">
        <f>+I15</f>
        <v>220982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252</v>
      </c>
      <c r="B15" s="10" t="s">
        <v>242</v>
      </c>
      <c r="C15" s="10" t="s">
        <v>243</v>
      </c>
      <c r="D15" s="11">
        <f>+D16</f>
        <v>411000</v>
      </c>
      <c r="E15" s="11">
        <f>+E16</f>
        <v>351000</v>
      </c>
      <c r="F15" s="11">
        <f>G15+H15</f>
        <v>220982</v>
      </c>
      <c r="G15" s="11">
        <f>+G16</f>
        <v>0</v>
      </c>
      <c r="H15" s="11">
        <f>+H16</f>
        <v>220982</v>
      </c>
      <c r="I15" s="11">
        <f>+I16</f>
        <v>220982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253</v>
      </c>
      <c r="B16" s="10" t="s">
        <v>176</v>
      </c>
      <c r="C16" s="10" t="s">
        <v>177</v>
      </c>
      <c r="D16" s="11">
        <v>411000</v>
      </c>
      <c r="E16" s="11">
        <v>351000</v>
      </c>
      <c r="F16" s="11">
        <f>G16+H16</f>
        <v>220982</v>
      </c>
      <c r="G16" s="11">
        <v>0</v>
      </c>
      <c r="H16" s="11">
        <v>220982</v>
      </c>
      <c r="I16" s="11">
        <v>220982</v>
      </c>
      <c r="J16" s="11">
        <v>0</v>
      </c>
      <c r="K16" s="11">
        <f>F16-I16-J16</f>
        <v>0</v>
      </c>
    </row>
    <row r="17" spans="1:12" s="6" customFormat="1" x14ac:dyDescent="0.25">
      <c r="A17" s="10" t="s">
        <v>224</v>
      </c>
      <c r="B17" s="10" t="s">
        <v>179</v>
      </c>
      <c r="C17" s="10" t="s">
        <v>180</v>
      </c>
      <c r="D17" s="11">
        <f>D18</f>
        <v>0</v>
      </c>
      <c r="E17" s="11">
        <f>E18</f>
        <v>5700</v>
      </c>
      <c r="F17" s="11">
        <f>G17+H17</f>
        <v>1718</v>
      </c>
      <c r="G17" s="11">
        <f>G18</f>
        <v>0</v>
      </c>
      <c r="H17" s="11">
        <f>H18</f>
        <v>1718</v>
      </c>
      <c r="I17" s="11">
        <f>I18</f>
        <v>1718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55</v>
      </c>
      <c r="B18" s="10" t="s">
        <v>182</v>
      </c>
      <c r="C18" s="10" t="s">
        <v>183</v>
      </c>
      <c r="D18" s="11">
        <f>D19</f>
        <v>0</v>
      </c>
      <c r="E18" s="11">
        <f>E19</f>
        <v>5700</v>
      </c>
      <c r="F18" s="11">
        <f>G18+H18</f>
        <v>1718</v>
      </c>
      <c r="G18" s="11">
        <f>G19</f>
        <v>0</v>
      </c>
      <c r="H18" s="11">
        <f>H19</f>
        <v>1718</v>
      </c>
      <c r="I18" s="11">
        <f>I19</f>
        <v>1718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58</v>
      </c>
      <c r="B19" s="10" t="s">
        <v>185</v>
      </c>
      <c r="C19" s="10" t="s">
        <v>186</v>
      </c>
      <c r="D19" s="11">
        <v>0</v>
      </c>
      <c r="E19" s="11">
        <v>5700</v>
      </c>
      <c r="F19" s="11">
        <f>G19+H19</f>
        <v>1718</v>
      </c>
      <c r="G19" s="11">
        <v>0</v>
      </c>
      <c r="H19" s="11">
        <v>1718</v>
      </c>
      <c r="I19" s="11">
        <v>1718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73</v>
      </c>
      <c r="B20" s="10" t="s">
        <v>188</v>
      </c>
      <c r="C20" s="10" t="s">
        <v>189</v>
      </c>
      <c r="D20" s="11">
        <f>D21</f>
        <v>36520</v>
      </c>
      <c r="E20" s="11">
        <f>E21</f>
        <v>36520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76</v>
      </c>
      <c r="B21" s="10" t="s">
        <v>191</v>
      </c>
      <c r="C21" s="10" t="s">
        <v>192</v>
      </c>
      <c r="D21" s="11">
        <f>+D22</f>
        <v>36520</v>
      </c>
      <c r="E21" s="11">
        <f>+E22</f>
        <v>36520</v>
      </c>
      <c r="F21" s="11">
        <f>G21+H21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82</v>
      </c>
      <c r="B22" s="10" t="s">
        <v>194</v>
      </c>
      <c r="C22" s="10" t="s">
        <v>195</v>
      </c>
      <c r="D22" s="11">
        <v>36520</v>
      </c>
      <c r="E22" s="11">
        <v>36520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217</v>
      </c>
      <c r="B24" s="13"/>
      <c r="C24" s="13"/>
      <c r="D24" s="13"/>
      <c r="E24" s="13"/>
      <c r="F24" s="13"/>
      <c r="G24" s="13"/>
      <c r="H24" s="13"/>
      <c r="I24" s="13" t="s">
        <v>219</v>
      </c>
      <c r="J24" s="13"/>
      <c r="K24" s="13"/>
      <c r="L24" s="13"/>
    </row>
    <row r="25" spans="1:12" x14ac:dyDescent="0.25">
      <c r="A25" s="3" t="s">
        <v>218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A24:D24"/>
    <mergeCell ref="A25:D25"/>
    <mergeCell ref="E24:H24"/>
    <mergeCell ref="E25:H25"/>
    <mergeCell ref="I24:L24"/>
    <mergeCell ref="I25:L2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2023-02-08T13:23:02Z</dcterms:created>
  <dcterms:modified xsi:type="dcterms:W3CDTF">2023-02-08T13:23:20Z</dcterms:modified>
</cp:coreProperties>
</file>