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E19" i="1"/>
  <c r="H19" i="1"/>
  <c r="I19" i="1"/>
  <c r="L19" i="1"/>
  <c r="D20" i="1"/>
  <c r="E20" i="1"/>
  <c r="F20" i="1"/>
  <c r="F19" i="1" s="1"/>
  <c r="G20" i="1"/>
  <c r="G19" i="1" s="1"/>
  <c r="H20" i="1"/>
  <c r="I20" i="1"/>
  <c r="J20" i="1"/>
  <c r="J19" i="1" s="1"/>
  <c r="K20" i="1"/>
  <c r="L20" i="1"/>
  <c r="K21" i="1"/>
  <c r="D23" i="1"/>
  <c r="E23" i="1"/>
  <c r="H23" i="1"/>
  <c r="I23" i="1"/>
  <c r="L23" i="1"/>
  <c r="L22" i="1" s="1"/>
  <c r="D24" i="1"/>
  <c r="E24" i="1"/>
  <c r="F24" i="1"/>
  <c r="F23" i="1" s="1"/>
  <c r="G24" i="1"/>
  <c r="G23" i="1" s="1"/>
  <c r="H24" i="1"/>
  <c r="I24" i="1"/>
  <c r="J24" i="1"/>
  <c r="J23" i="1" s="1"/>
  <c r="K24" i="1"/>
  <c r="L24" i="1"/>
  <c r="K25" i="1"/>
  <c r="K26" i="1"/>
  <c r="D27" i="1"/>
  <c r="E27" i="1"/>
  <c r="H27" i="1"/>
  <c r="I27" i="1"/>
  <c r="L27" i="1"/>
  <c r="D28" i="1"/>
  <c r="E28" i="1"/>
  <c r="F28" i="1"/>
  <c r="F27" i="1" s="1"/>
  <c r="G28" i="1"/>
  <c r="G27" i="1" s="1"/>
  <c r="H28" i="1"/>
  <c r="I28" i="1"/>
  <c r="J28" i="1"/>
  <c r="J27" i="1" s="1"/>
  <c r="K28" i="1"/>
  <c r="L28" i="1"/>
  <c r="K29" i="1"/>
  <c r="E30" i="1"/>
  <c r="E22" i="1" s="1"/>
  <c r="F30" i="1"/>
  <c r="I30" i="1"/>
  <c r="K30" i="1" s="1"/>
  <c r="J30" i="1"/>
  <c r="D31" i="1"/>
  <c r="D30" i="1" s="1"/>
  <c r="E31" i="1"/>
  <c r="F31" i="1"/>
  <c r="G31" i="1"/>
  <c r="G30" i="1" s="1"/>
  <c r="H31" i="1"/>
  <c r="H30" i="1" s="1"/>
  <c r="I31" i="1"/>
  <c r="K31" i="1" s="1"/>
  <c r="J31" i="1"/>
  <c r="L31" i="1"/>
  <c r="L30" i="1" s="1"/>
  <c r="K32" i="1"/>
  <c r="K33" i="1"/>
  <c r="E34" i="1"/>
  <c r="I34" i="1"/>
  <c r="D35" i="1"/>
  <c r="D34" i="1" s="1"/>
  <c r="E35" i="1"/>
  <c r="F35" i="1"/>
  <c r="G35" i="1"/>
  <c r="G34" i="1" s="1"/>
  <c r="H35" i="1"/>
  <c r="H34" i="1" s="1"/>
  <c r="I35" i="1"/>
  <c r="K35" i="1" s="1"/>
  <c r="J35" i="1"/>
  <c r="L35" i="1"/>
  <c r="L34" i="1" s="1"/>
  <c r="K36" i="1"/>
  <c r="D37" i="1"/>
  <c r="E37" i="1"/>
  <c r="F37" i="1"/>
  <c r="F34" i="1" s="1"/>
  <c r="G37" i="1"/>
  <c r="H37" i="1"/>
  <c r="I37" i="1"/>
  <c r="J37" i="1"/>
  <c r="J34" i="1" s="1"/>
  <c r="L37" i="1"/>
  <c r="K38" i="1"/>
  <c r="D39" i="1"/>
  <c r="E39" i="1"/>
  <c r="F39" i="1"/>
  <c r="G39" i="1"/>
  <c r="H39" i="1"/>
  <c r="I39" i="1"/>
  <c r="K39" i="1" s="1"/>
  <c r="J39" i="1"/>
  <c r="L39" i="1"/>
  <c r="K40" i="1"/>
  <c r="F41" i="1"/>
  <c r="J41" i="1"/>
  <c r="E42" i="1"/>
  <c r="E41" i="1" s="1"/>
  <c r="F42" i="1"/>
  <c r="I42" i="1"/>
  <c r="K42" i="1" s="1"/>
  <c r="J42" i="1"/>
  <c r="D43" i="1"/>
  <c r="D42" i="1" s="1"/>
  <c r="D41" i="1" s="1"/>
  <c r="E43" i="1"/>
  <c r="F43" i="1"/>
  <c r="G43" i="1"/>
  <c r="G42" i="1" s="1"/>
  <c r="G41" i="1" s="1"/>
  <c r="H43" i="1"/>
  <c r="H42" i="1" s="1"/>
  <c r="H41" i="1" s="1"/>
  <c r="I43" i="1"/>
  <c r="K43" i="1" s="1"/>
  <c r="J43" i="1"/>
  <c r="L43" i="1"/>
  <c r="L42" i="1" s="1"/>
  <c r="L41" i="1" s="1"/>
  <c r="K44" i="1"/>
  <c r="K45" i="1"/>
  <c r="E46" i="1"/>
  <c r="I46" i="1"/>
  <c r="D47" i="1"/>
  <c r="D46" i="1" s="1"/>
  <c r="E47" i="1"/>
  <c r="H47" i="1"/>
  <c r="H46" i="1" s="1"/>
  <c r="I47" i="1"/>
  <c r="L47" i="1"/>
  <c r="L46" i="1" s="1"/>
  <c r="D48" i="1"/>
  <c r="E48" i="1"/>
  <c r="F48" i="1"/>
  <c r="F47" i="1" s="1"/>
  <c r="F46" i="1" s="1"/>
  <c r="G48" i="1"/>
  <c r="G47" i="1" s="1"/>
  <c r="G46" i="1" s="1"/>
  <c r="H48" i="1"/>
  <c r="I48" i="1"/>
  <c r="J48" i="1"/>
  <c r="J47" i="1" s="1"/>
  <c r="J46" i="1" s="1"/>
  <c r="K48" i="1"/>
  <c r="L48" i="1"/>
  <c r="K49" i="1"/>
  <c r="K50" i="1"/>
  <c r="K51" i="1"/>
  <c r="K52" i="1"/>
  <c r="G22" i="1" l="1"/>
  <c r="D22" i="1"/>
  <c r="D12" i="1" s="1"/>
  <c r="K19" i="1"/>
  <c r="K47" i="1"/>
  <c r="K46" i="1"/>
  <c r="K27" i="1"/>
  <c r="K23" i="1"/>
  <c r="J22" i="1"/>
  <c r="L12" i="1"/>
  <c r="G12" i="1"/>
  <c r="F22" i="1"/>
  <c r="F12" i="1" s="1"/>
  <c r="K34" i="1"/>
  <c r="H22" i="1"/>
  <c r="H12" i="1" s="1"/>
  <c r="J12" i="1"/>
  <c r="E12" i="1"/>
  <c r="I22" i="1"/>
  <c r="K22" i="1" s="1"/>
  <c r="I41" i="1"/>
  <c r="K41" i="1" s="1"/>
  <c r="I13" i="1"/>
  <c r="K37" i="1"/>
  <c r="K13" i="1" l="1"/>
  <c r="I12" i="1"/>
  <c r="K12" i="1" s="1"/>
</calcChain>
</file>

<file path=xl/sharedStrings.xml><?xml version="1.0" encoding="utf-8"?>
<sst xmlns="http://schemas.openxmlformats.org/spreadsheetml/2006/main" count="146" uniqueCount="144">
  <si>
    <t>CENTRALIZAT</t>
  </si>
  <si>
    <t xml:space="preserve"> Anexa 13</t>
  </si>
  <si>
    <t>Cont de executie - Cheltuieli - Bugetul local</t>
  </si>
  <si>
    <t>Trimestrul: 4,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</si>
  <si>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</si>
  <si>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</si>
  <si>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</si>
  <si>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</si>
  <si>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</si>
  <si>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</si>
  <si>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</si>
  <si>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</si>
  <si>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</si>
  <si>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</si>
  <si>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</si>
  <si>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</si>
  <si>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</si>
  <si>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</si>
  <si>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</si>
  <si>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</si>
  <si>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</si>
  <si>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</si>
  <si>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</si>
  <si>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</si>
  <si>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</si>
  <si>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</si>
  <si>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</si>
  <si>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</si>
  <si>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</si>
  <si>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</si>
  <si>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</si>
  <si>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</si>
  <si>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</si>
  <si>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</si>
  <si>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</si>
  <si>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</si>
  <si>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</si>
  <si>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</si>
  <si>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</si>
  <si>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</si>
  <si>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</si>
  <si>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</si>
  <si>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</si>
  <si>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</si>
  <si>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</si>
  <si>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</si>
  <si>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</si>
  <si>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</si>
  <si>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</si>
  <si>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</si>
  <si>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</si>
  <si>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</si>
  <si>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</si>
  <si>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</si>
  <si>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</si>
  <si>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</si>
  <si>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</si>
  <si>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</si>
  <si>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</si>
  <si>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</si>
  <si>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</si>
  <si>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</si>
  <si>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</si>
  <si>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</si>
  <si>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</si>
  <si>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</si>
  <si>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</si>
  <si>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</si>
  <si>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</si>
  <si>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</si>
  <si>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</si>
  <si>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</si>
  <si>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</si>
  <si>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</si>
  <si>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</si>
  <si>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</si>
  <si>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</si>
  <si>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</si>
  <si>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</si>
  <si>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</si>
  <si>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</si>
  <si>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</si>
  <si>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</si>
  <si>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</si>
  <si>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</si>
  <si>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</si>
  <si>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</si>
  <si>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</si>
  <si>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</si>
  <si>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</si>
  <si>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</si>
  <si>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</si>
  <si>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</si>
  <si>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</si>
  <si>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</si>
  <si>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</si>
  <si>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</si>
  <si>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</si>
  <si>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</si>
  <si>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</si>
  <si>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</si>
  <si>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</si>
  <si>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</si>
  <si>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</si>
  <si>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</si>
  <si>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</si>
  <si>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</si>
  <si>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</si>
  <si>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</si>
  <si>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</si>
  <si>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</si>
  <si>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</si>
  <si>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</si>
  <si>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</si>
  <si>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</si>
  <si>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</si>
  <si>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</si>
  <si>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94</t>
  </si>
  <si>
    <t xml:space="preserve">Alte servicii in domeniile locuintelor, serviciilor si dezvoltarii comunale </t>
  </si>
  <si>
    <t>70.02.50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</si>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</sst>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D13+D19+D22+D41+D46</f>
        <v>447520</v>
      </c>
      <c r="E12" s="11">
        <f>E13+E19+E22+E41+E46</f>
        <v>393220</v>
      </c>
      <c r="F12" s="11">
        <f>F13+F19+F22+F41+F46</f>
        <v>5415900</v>
      </c>
      <c r="G12" s="11">
        <f>G13+G19+G22+G41+G46</f>
        <v>7321738</v>
      </c>
      <c r="H12" s="11">
        <f>H13+H19+H22+H41+H46</f>
        <v>7321738</v>
      </c>
      <c r="I12" s="11">
        <f>I13+I19+I22+I41+I46</f>
        <v>6836030</v>
      </c>
      <c r="J12" s="11">
        <f>J13+J19+J22+J41+J46</f>
        <v>6530229</v>
      </c>
      <c r="K12" s="11">
        <f>I12-J12</f>
        <v>305801</v>
      </c>
      <c r="L12" s="11">
        <f>L13+L19+L22+L41+L46</f>
        <v>18400992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50000</v>
      </c>
      <c r="E13" s="11">
        <f>E14+E17</f>
        <v>50000</v>
      </c>
      <c r="F13" s="11">
        <f>F14+F17</f>
        <v>1579500</v>
      </c>
      <c r="G13" s="11">
        <f>G14+G17</f>
        <v>1655650</v>
      </c>
      <c r="H13" s="11">
        <f>H14+H17</f>
        <v>1655650</v>
      </c>
      <c r="I13" s="11">
        <f>I14+I17</f>
        <v>1487096</v>
      </c>
      <c r="J13" s="11">
        <f>J14+J17</f>
        <v>1419696</v>
      </c>
      <c r="K13" s="11">
        <f>I13-J13</f>
        <v>67400</v>
      </c>
      <c r="L13" s="11">
        <f>L14+L17</f>
        <v>1874328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50000</v>
      </c>
      <c r="E14" s="11">
        <f>E15</f>
        <v>50000</v>
      </c>
      <c r="F14" s="11">
        <f>F15</f>
        <v>1579500</v>
      </c>
      <c r="G14" s="11">
        <f>G15</f>
        <v>1655650</v>
      </c>
      <c r="H14" s="11">
        <f>H15</f>
        <v>1655650</v>
      </c>
      <c r="I14" s="11">
        <f>I15</f>
        <v>1487096</v>
      </c>
      <c r="J14" s="11">
        <f>J15</f>
        <v>1419696</v>
      </c>
      <c r="K14" s="11">
        <f>I14-J14</f>
        <v>67400</v>
      </c>
      <c r="L14" s="11">
        <f>L15</f>
        <v>1868418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50000</v>
      </c>
      <c r="E15" s="11">
        <f>E16</f>
        <v>50000</v>
      </c>
      <c r="F15" s="11">
        <f>F16</f>
        <v>1579500</v>
      </c>
      <c r="G15" s="11">
        <f>G16</f>
        <v>1655650</v>
      </c>
      <c r="H15" s="11">
        <f>H16</f>
        <v>1655650</v>
      </c>
      <c r="I15" s="11">
        <f>I16</f>
        <v>1487096</v>
      </c>
      <c r="J15" s="11">
        <f>J16</f>
        <v>1419696</v>
      </c>
      <c r="K15" s="11">
        <f>I15-J15</f>
        <v>67400</v>
      </c>
      <c r="L15" s="11">
        <f>L16</f>
        <v>1868418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50000</v>
      </c>
      <c r="E16" s="11">
        <v>50000</v>
      </c>
      <c r="F16" s="11">
        <v>1579500</v>
      </c>
      <c r="G16" s="11">
        <v>1655650</v>
      </c>
      <c r="H16" s="11">
        <v>1655650</v>
      </c>
      <c r="I16" s="11">
        <v>1487096</v>
      </c>
      <c r="J16" s="11">
        <v>1419696</v>
      </c>
      <c r="K16" s="11">
        <f>I16-J16</f>
        <v>67400</v>
      </c>
      <c r="L16" s="11">
        <v>1868418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5910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5910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30500</v>
      </c>
      <c r="G19" s="11">
        <f>+G20</f>
        <v>40500</v>
      </c>
      <c r="H19" s="11">
        <f>+H20</f>
        <v>40500</v>
      </c>
      <c r="I19" s="11">
        <f>+I20</f>
        <v>40500</v>
      </c>
      <c r="J19" s="11">
        <f>+J20</f>
        <v>40161</v>
      </c>
      <c r="K19" s="11">
        <f>I19-J19</f>
        <v>339</v>
      </c>
      <c r="L19" s="11">
        <f>+L20</f>
        <v>31265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30500</v>
      </c>
      <c r="G20" s="11">
        <f>+G21</f>
        <v>40500</v>
      </c>
      <c r="H20" s="11">
        <f>+H21</f>
        <v>40500</v>
      </c>
      <c r="I20" s="11">
        <f>+I21</f>
        <v>40500</v>
      </c>
      <c r="J20" s="11">
        <f>+J21</f>
        <v>40161</v>
      </c>
      <c r="K20" s="11">
        <f>I20-J20</f>
        <v>339</v>
      </c>
      <c r="L20" s="11">
        <f>+L21</f>
        <v>31265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30500</v>
      </c>
      <c r="G21" s="11">
        <v>40500</v>
      </c>
      <c r="H21" s="11">
        <v>40500</v>
      </c>
      <c r="I21" s="11">
        <v>40500</v>
      </c>
      <c r="J21" s="11">
        <v>40161</v>
      </c>
      <c r="K21" s="11">
        <f>I21-J21</f>
        <v>339</v>
      </c>
      <c r="L21" s="11">
        <v>31265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D23+D27+D30+D34</f>
        <v>140000</v>
      </c>
      <c r="E22" s="11">
        <f>E23+E27+E30+E34</f>
        <v>20000</v>
      </c>
      <c r="F22" s="11">
        <f>F23+F27+F30+F34</f>
        <v>2591330</v>
      </c>
      <c r="G22" s="11">
        <f>G23+G27+G30+G34</f>
        <v>3294330</v>
      </c>
      <c r="H22" s="11">
        <f>H23+H27+H30+H34</f>
        <v>3294330</v>
      </c>
      <c r="I22" s="11">
        <f>I23+I27+I30+I34</f>
        <v>2977176</v>
      </c>
      <c r="J22" s="11">
        <f>J23+J27+J30+J34</f>
        <v>2896532</v>
      </c>
      <c r="K22" s="11">
        <f>I22-J22</f>
        <v>80644</v>
      </c>
      <c r="L22" s="11">
        <f>L23+L27+L30+L34</f>
        <v>3236993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+D24+D26</f>
        <v>140000</v>
      </c>
      <c r="E23" s="11">
        <f>+E24+E26</f>
        <v>20000</v>
      </c>
      <c r="F23" s="11">
        <f>+F24+F26</f>
        <v>721000</v>
      </c>
      <c r="G23" s="11">
        <f>+G24+G26</f>
        <v>886000</v>
      </c>
      <c r="H23" s="11">
        <f>+H24+H26</f>
        <v>886000</v>
      </c>
      <c r="I23" s="11">
        <f>+I24+I26</f>
        <v>878643</v>
      </c>
      <c r="J23" s="11">
        <f>+J24+J26</f>
        <v>802002</v>
      </c>
      <c r="K23" s="11">
        <f>I23-J23</f>
        <v>76641</v>
      </c>
      <c r="L23" s="11">
        <f>+L24+L26</f>
        <v>1140891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140000</v>
      </c>
      <c r="E24" s="11">
        <f>E25</f>
        <v>20000</v>
      </c>
      <c r="F24" s="11">
        <f>F25</f>
        <v>585000</v>
      </c>
      <c r="G24" s="11">
        <f>G25</f>
        <v>730000</v>
      </c>
      <c r="H24" s="11">
        <f>H25</f>
        <v>730000</v>
      </c>
      <c r="I24" s="11">
        <f>I25</f>
        <v>730000</v>
      </c>
      <c r="J24" s="11">
        <f>J25</f>
        <v>653427</v>
      </c>
      <c r="K24" s="11">
        <f>I24-J24</f>
        <v>76573</v>
      </c>
      <c r="L24" s="11">
        <f>L25</f>
        <v>1020081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140000</v>
      </c>
      <c r="E25" s="11">
        <v>20000</v>
      </c>
      <c r="F25" s="11">
        <v>585000</v>
      </c>
      <c r="G25" s="11">
        <v>730000</v>
      </c>
      <c r="H25" s="11">
        <v>730000</v>
      </c>
      <c r="I25" s="11">
        <v>730000</v>
      </c>
      <c r="J25" s="11">
        <v>653427</v>
      </c>
      <c r="K25" s="11">
        <f>I25-J25</f>
        <v>76573</v>
      </c>
      <c r="L25" s="11">
        <v>1020081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136000</v>
      </c>
      <c r="G26" s="11">
        <v>156000</v>
      </c>
      <c r="H26" s="11">
        <v>156000</v>
      </c>
      <c r="I26" s="11">
        <v>148643</v>
      </c>
      <c r="J26" s="11">
        <v>148575</v>
      </c>
      <c r="K26" s="11">
        <f>I26-J26</f>
        <v>68</v>
      </c>
      <c r="L26" s="11">
        <v>120810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f>+D28</f>
        <v>0</v>
      </c>
      <c r="E27" s="11">
        <f>+E28</f>
        <v>0</v>
      </c>
      <c r="F27" s="11">
        <f>+F28</f>
        <v>180000</v>
      </c>
      <c r="G27" s="11">
        <f>+G28</f>
        <v>149700</v>
      </c>
      <c r="H27" s="11">
        <f>+H28</f>
        <v>149700</v>
      </c>
      <c r="I27" s="11">
        <f>+I28</f>
        <v>131904</v>
      </c>
      <c r="J27" s="11">
        <f>+J28</f>
        <v>131900</v>
      </c>
      <c r="K27" s="11">
        <f>I27-J27</f>
        <v>4</v>
      </c>
      <c r="L27" s="11">
        <f>+L28</f>
        <v>149768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180000</v>
      </c>
      <c r="G28" s="11">
        <f>G29</f>
        <v>149700</v>
      </c>
      <c r="H28" s="11">
        <f>H29</f>
        <v>149700</v>
      </c>
      <c r="I28" s="11">
        <f>I29</f>
        <v>131904</v>
      </c>
      <c r="J28" s="11">
        <f>J29</f>
        <v>131900</v>
      </c>
      <c r="K28" s="11">
        <f>I28-J28</f>
        <v>4</v>
      </c>
      <c r="L28" s="11">
        <f>L29</f>
        <v>149768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180000</v>
      </c>
      <c r="G29" s="11">
        <v>149700</v>
      </c>
      <c r="H29" s="11">
        <v>149700</v>
      </c>
      <c r="I29" s="11">
        <v>131904</v>
      </c>
      <c r="J29" s="11">
        <v>131900</v>
      </c>
      <c r="K29" s="11">
        <f>I29-J29</f>
        <v>4</v>
      </c>
      <c r="L29" s="11">
        <v>149768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108000</v>
      </c>
      <c r="G30" s="11">
        <f>G31</f>
        <v>108000</v>
      </c>
      <c r="H30" s="11">
        <f>H31</f>
        <v>108000</v>
      </c>
      <c r="I30" s="11">
        <f>I31</f>
        <v>100944</v>
      </c>
      <c r="J30" s="11">
        <f>J31</f>
        <v>100748</v>
      </c>
      <c r="K30" s="11">
        <f>I30-J30</f>
        <v>196</v>
      </c>
      <c r="L30" s="11">
        <f>L31</f>
        <v>108859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</f>
        <v>0</v>
      </c>
      <c r="E31" s="11">
        <f>E32+E33</f>
        <v>0</v>
      </c>
      <c r="F31" s="11">
        <f>F32+F33</f>
        <v>108000</v>
      </c>
      <c r="G31" s="11">
        <f>G32+G33</f>
        <v>108000</v>
      </c>
      <c r="H31" s="11">
        <f>H32+H33</f>
        <v>108000</v>
      </c>
      <c r="I31" s="11">
        <f>I32+I33</f>
        <v>100944</v>
      </c>
      <c r="J31" s="11">
        <f>J32+J33</f>
        <v>100748</v>
      </c>
      <c r="K31" s="11">
        <f>I31-J31</f>
        <v>196</v>
      </c>
      <c r="L31" s="11">
        <f>L32+L33</f>
        <v>108859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108000</v>
      </c>
      <c r="G32" s="11">
        <v>108000</v>
      </c>
      <c r="H32" s="11">
        <v>108000</v>
      </c>
      <c r="I32" s="11">
        <v>100944</v>
      </c>
      <c r="J32" s="11">
        <v>100748</v>
      </c>
      <c r="K32" s="11">
        <f>I32-J32</f>
        <v>196</v>
      </c>
      <c r="L32" s="11">
        <v>108224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635</v>
      </c>
    </row>
    <row r="34" spans="1:12" s="6" customFormat="1" ht="33" x14ac:dyDescent="0.25">
      <c r="A34" s="10" t="s">
        <v>84</v>
      </c>
      <c r="B34" s="10" t="s">
        <v>85</v>
      </c>
      <c r="C34" s="10" t="s">
        <v>86</v>
      </c>
      <c r="D34" s="11">
        <f>+D35+D37+D39</f>
        <v>0</v>
      </c>
      <c r="E34" s="11">
        <f>+E35+E37+E39</f>
        <v>0</v>
      </c>
      <c r="F34" s="11">
        <f>+F35+F37+F39</f>
        <v>1582330</v>
      </c>
      <c r="G34" s="11">
        <f>+G35+G37+G39</f>
        <v>2150630</v>
      </c>
      <c r="H34" s="11">
        <f>+H35+H37+H39</f>
        <v>2150630</v>
      </c>
      <c r="I34" s="11">
        <f>+I35+I37+I39</f>
        <v>1865685</v>
      </c>
      <c r="J34" s="11">
        <f>+J35+J37+J39</f>
        <v>1861882</v>
      </c>
      <c r="K34" s="11">
        <f>I34-J34</f>
        <v>3803</v>
      </c>
      <c r="L34" s="11">
        <f>+L35+L37+L39</f>
        <v>1837475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1410000</v>
      </c>
      <c r="G35" s="11">
        <f>G36</f>
        <v>1510000</v>
      </c>
      <c r="H35" s="11">
        <f>H36</f>
        <v>1510000</v>
      </c>
      <c r="I35" s="11">
        <f>I36</f>
        <v>1247447</v>
      </c>
      <c r="J35" s="11">
        <f>J36</f>
        <v>1243646</v>
      </c>
      <c r="K35" s="11">
        <f>I35-J35</f>
        <v>3801</v>
      </c>
      <c r="L35" s="11">
        <f>L36</f>
        <v>1254451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1410000</v>
      </c>
      <c r="G36" s="11">
        <v>1510000</v>
      </c>
      <c r="H36" s="11">
        <v>1510000</v>
      </c>
      <c r="I36" s="11">
        <v>1247447</v>
      </c>
      <c r="J36" s="11">
        <v>1243646</v>
      </c>
      <c r="K36" s="11">
        <f>I36-J36</f>
        <v>3801</v>
      </c>
      <c r="L36" s="11">
        <v>1254451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0</v>
      </c>
      <c r="G37" s="11">
        <f>G38</f>
        <v>390400</v>
      </c>
      <c r="H37" s="11">
        <f>H38</f>
        <v>390400</v>
      </c>
      <c r="I37" s="11">
        <f>I38</f>
        <v>390400</v>
      </c>
      <c r="J37" s="11">
        <f>J38</f>
        <v>390400</v>
      </c>
      <c r="K37" s="11">
        <f>I37-J37</f>
        <v>0</v>
      </c>
      <c r="L37" s="11">
        <f>L38</f>
        <v>390400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390400</v>
      </c>
      <c r="H38" s="11">
        <v>390400</v>
      </c>
      <c r="I38" s="11">
        <v>390400</v>
      </c>
      <c r="J38" s="11">
        <v>390400</v>
      </c>
      <c r="K38" s="11">
        <f>I38-J38</f>
        <v>0</v>
      </c>
      <c r="L38" s="11">
        <v>390400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172330</v>
      </c>
      <c r="G39" s="11">
        <f>G40</f>
        <v>250230</v>
      </c>
      <c r="H39" s="11">
        <f>H40</f>
        <v>250230</v>
      </c>
      <c r="I39" s="11">
        <f>I40</f>
        <v>227838</v>
      </c>
      <c r="J39" s="11">
        <f>J40</f>
        <v>227836</v>
      </c>
      <c r="K39" s="11">
        <f>I39-J39</f>
        <v>2</v>
      </c>
      <c r="L39" s="11">
        <f>L40</f>
        <v>192624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172330</v>
      </c>
      <c r="G40" s="11">
        <v>250230</v>
      </c>
      <c r="H40" s="11">
        <v>250230</v>
      </c>
      <c r="I40" s="11">
        <v>227838</v>
      </c>
      <c r="J40" s="11">
        <v>227836</v>
      </c>
      <c r="K40" s="11">
        <f>I40-J40</f>
        <v>2</v>
      </c>
      <c r="L40" s="11">
        <v>192624</v>
      </c>
    </row>
    <row r="41" spans="1:12" s="6" customFormat="1" ht="33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75000</v>
      </c>
      <c r="F41" s="11">
        <f>F42</f>
        <v>370500</v>
      </c>
      <c r="G41" s="11">
        <f>G42</f>
        <v>1161063</v>
      </c>
      <c r="H41" s="11">
        <f>H42</f>
        <v>1161063</v>
      </c>
      <c r="I41" s="11">
        <f>I42</f>
        <v>1161063</v>
      </c>
      <c r="J41" s="11">
        <f>J42</f>
        <v>1098681</v>
      </c>
      <c r="K41" s="11">
        <f>I41-J41</f>
        <v>62382</v>
      </c>
      <c r="L41" s="11">
        <f>L42</f>
        <v>4655859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+D43+D45</f>
        <v>0</v>
      </c>
      <c r="E42" s="11">
        <f>+E43+E45</f>
        <v>75000</v>
      </c>
      <c r="F42" s="11">
        <f>+F43+F45</f>
        <v>370500</v>
      </c>
      <c r="G42" s="11">
        <f>+G43+G45</f>
        <v>1161063</v>
      </c>
      <c r="H42" s="11">
        <f>+H43+H45</f>
        <v>1161063</v>
      </c>
      <c r="I42" s="11">
        <f>+I43+I45</f>
        <v>1161063</v>
      </c>
      <c r="J42" s="11">
        <f>+J43+J45</f>
        <v>1098681</v>
      </c>
      <c r="K42" s="11">
        <f>I42-J42</f>
        <v>62382</v>
      </c>
      <c r="L42" s="11">
        <f>+L43+L45</f>
        <v>4655859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0</v>
      </c>
      <c r="G43" s="11">
        <f>G44</f>
        <v>0</v>
      </c>
      <c r="H43" s="11">
        <f>H44</f>
        <v>0</v>
      </c>
      <c r="I43" s="11">
        <f>I44</f>
        <v>0</v>
      </c>
      <c r="J43" s="11">
        <f>J44</f>
        <v>0</v>
      </c>
      <c r="K43" s="11">
        <f>I43-J43</f>
        <v>0</v>
      </c>
      <c r="L43" s="11">
        <f>L44</f>
        <v>1215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f>I44-J44</f>
        <v>0</v>
      </c>
      <c r="L44" s="11">
        <v>1215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75000</v>
      </c>
      <c r="F45" s="11">
        <v>370500</v>
      </c>
      <c r="G45" s="11">
        <v>1161063</v>
      </c>
      <c r="H45" s="11">
        <v>1161063</v>
      </c>
      <c r="I45" s="11">
        <v>1161063</v>
      </c>
      <c r="J45" s="11">
        <v>1098681</v>
      </c>
      <c r="K45" s="11">
        <f>I45-J45</f>
        <v>62382</v>
      </c>
      <c r="L45" s="11">
        <v>4654644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+D47</f>
        <v>257520</v>
      </c>
      <c r="E46" s="11">
        <f>+E47</f>
        <v>248220</v>
      </c>
      <c r="F46" s="11">
        <f>+F47</f>
        <v>844070</v>
      </c>
      <c r="G46" s="11">
        <f>+G47</f>
        <v>1170195</v>
      </c>
      <c r="H46" s="11">
        <f>+H47</f>
        <v>1170195</v>
      </c>
      <c r="I46" s="11">
        <f>+I47</f>
        <v>1170195</v>
      </c>
      <c r="J46" s="11">
        <f>+J47</f>
        <v>1075159</v>
      </c>
      <c r="K46" s="11">
        <f>I46-J46</f>
        <v>95036</v>
      </c>
      <c r="L46" s="11">
        <f>+L47</f>
        <v>8602547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</f>
        <v>257520</v>
      </c>
      <c r="E47" s="11">
        <f>E48</f>
        <v>248220</v>
      </c>
      <c r="F47" s="11">
        <f>F48</f>
        <v>844070</v>
      </c>
      <c r="G47" s="11">
        <f>G48</f>
        <v>1170195</v>
      </c>
      <c r="H47" s="11">
        <f>H48</f>
        <v>1170195</v>
      </c>
      <c r="I47" s="11">
        <f>I48</f>
        <v>1170195</v>
      </c>
      <c r="J47" s="11">
        <f>J48</f>
        <v>1075159</v>
      </c>
      <c r="K47" s="11">
        <f>I47-J47</f>
        <v>95036</v>
      </c>
      <c r="L47" s="11">
        <f>L48</f>
        <v>8602547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257520</v>
      </c>
      <c r="E48" s="11">
        <f>E49</f>
        <v>248220</v>
      </c>
      <c r="F48" s="11">
        <f>F49</f>
        <v>844070</v>
      </c>
      <c r="G48" s="11">
        <f>G49</f>
        <v>1170195</v>
      </c>
      <c r="H48" s="11">
        <f>H49</f>
        <v>1170195</v>
      </c>
      <c r="I48" s="11">
        <f>I49</f>
        <v>1170195</v>
      </c>
      <c r="J48" s="11">
        <f>J49</f>
        <v>1075159</v>
      </c>
      <c r="K48" s="11">
        <f>I48-J48</f>
        <v>95036</v>
      </c>
      <c r="L48" s="11">
        <f>L49</f>
        <v>8602547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257520</v>
      </c>
      <c r="E49" s="11">
        <v>248220</v>
      </c>
      <c r="F49" s="11">
        <v>844070</v>
      </c>
      <c r="G49" s="11">
        <v>1170195</v>
      </c>
      <c r="H49" s="11">
        <v>1170195</v>
      </c>
      <c r="I49" s="11">
        <v>1170195</v>
      </c>
      <c r="J49" s="11">
        <v>1075159</v>
      </c>
      <c r="K49" s="11">
        <f>I49-J49</f>
        <v>95036</v>
      </c>
      <c r="L49" s="11">
        <v>8602547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1409</v>
      </c>
      <c r="K50" s="11">
        <f>I50-J50</f>
        <v>-1409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1409</v>
      </c>
      <c r="K51" s="11">
        <f>I51-J51</f>
        <v>-1409</v>
      </c>
      <c r="L51" s="11">
        <v>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1409</v>
      </c>
      <c r="K52" s="11">
        <f>I52-J52</f>
        <v>-1409</v>
      </c>
      <c r="L52" s="11">
        <v>0</v>
      </c>
    </row>
    <row r="53" spans="1:12" s="6" customFormat="1" x14ac:dyDescent="0.25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</row>
    <row r="54" spans="1:12" x14ac:dyDescent="0.25">
      <c r="A54" s="13" t="s">
        <v>141</v>
      </c>
      <c r="B54" s="13"/>
      <c r="C54" s="13"/>
      <c r="D54" s="13"/>
      <c r="E54" s="13"/>
      <c r="F54" s="13"/>
      <c r="G54" s="13"/>
      <c r="H54" s="13"/>
      <c r="I54" s="13" t="s">
        <v>143</v>
      </c>
      <c r="J54" s="13"/>
      <c r="K54" s="13"/>
      <c r="L54" s="13"/>
    </row>
    <row r="55" spans="1:12" x14ac:dyDescent="0.2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107" spans="1:20" x14ac:dyDescent="0.25">
      <c r="A107" s="12"/>
      <c r="B107" s="12"/>
      <c r="C107" s="12"/>
      <c r="D107" s="12"/>
      <c r="I107" s="12"/>
      <c r="J107" s="12"/>
      <c r="K107" s="12"/>
      <c r="L107" s="12"/>
      <c r="Q107" s="12"/>
      <c r="R107" s="12"/>
      <c r="S107" s="12"/>
      <c r="T107" s="12"/>
    </row>
  </sheetData>
  <mergeCells count="24">
    <mergeCell ref="K6:K10"/>
    <mergeCell ref="L6:L10"/>
    <mergeCell ref="A54:D54"/>
    <mergeCell ref="A55:D55"/>
    <mergeCell ref="E54:H54"/>
    <mergeCell ref="E55:H55"/>
    <mergeCell ref="I54:L54"/>
    <mergeCell ref="I55:L5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2023-02-08T13:26:47Z</dcterms:created>
  <dcterms:modified xsi:type="dcterms:W3CDTF">2023-02-08T13:26:52Z</dcterms:modified>
</cp:coreProperties>
</file>