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6518B4A7-1728-4961-93CA-EE9AF87A08A8}" xr6:coauthVersionLast="45" xr6:coauthVersionMax="45" xr10:uidLastSave="{00000000-0000-0000-0000-000000000000}"/>
  <bookViews>
    <workbookView xWindow="2508" yWindow="2508" windowWidth="17280" windowHeight="8964" activeTab="2" xr2:uid="{FBA8C376-253B-43F7-A46A-498CC3FD2032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G15" i="2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G36" i="2" s="1"/>
  <c r="F36" i="2" s="1"/>
  <c r="K36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F49" i="2"/>
  <c r="K49" i="2"/>
  <c r="D51" i="2"/>
  <c r="E51" i="2"/>
  <c r="G51" i="2"/>
  <c r="H51" i="2"/>
  <c r="I51" i="2"/>
  <c r="J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66" i="2"/>
  <c r="E66" i="2"/>
  <c r="G66" i="2"/>
  <c r="F66" i="2" s="1"/>
  <c r="K66" i="2" s="1"/>
  <c r="H66" i="2"/>
  <c r="I66" i="2"/>
  <c r="J66" i="2"/>
  <c r="F67" i="2"/>
  <c r="K67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D33" i="1"/>
  <c r="D32" i="1" s="1"/>
  <c r="E33" i="1"/>
  <c r="G33" i="1"/>
  <c r="F33" i="1" s="1"/>
  <c r="K33" i="1" s="1"/>
  <c r="H33" i="1"/>
  <c r="I33" i="1"/>
  <c r="I32" i="1" s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G43" i="1"/>
  <c r="G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F50" i="1"/>
  <c r="K50" i="1"/>
  <c r="D52" i="1"/>
  <c r="D51" i="1" s="1"/>
  <c r="E52" i="1"/>
  <c r="G52" i="1"/>
  <c r="G51" i="1" s="1"/>
  <c r="H52" i="1"/>
  <c r="I52" i="1"/>
  <c r="I51" i="1" s="1"/>
  <c r="J52" i="1"/>
  <c r="F53" i="1"/>
  <c r="K53" i="1" s="1"/>
  <c r="D55" i="1"/>
  <c r="D54" i="1" s="1"/>
  <c r="E55" i="1"/>
  <c r="E54" i="1" s="1"/>
  <c r="G55" i="1"/>
  <c r="G54" i="1" s="1"/>
  <c r="H55" i="1"/>
  <c r="F55" i="1" s="1"/>
  <c r="K55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 s="1"/>
  <c r="F61" i="1"/>
  <c r="K61" i="1"/>
  <c r="D63" i="1"/>
  <c r="D62" i="1" s="1"/>
  <c r="E63" i="1"/>
  <c r="E62" i="1" s="1"/>
  <c r="G63" i="1"/>
  <c r="G62" i="1" s="1"/>
  <c r="H63" i="1"/>
  <c r="H62" i="1" s="1"/>
  <c r="I63" i="1"/>
  <c r="I62" i="1" s="1"/>
  <c r="J63" i="1"/>
  <c r="J62" i="1" s="1"/>
  <c r="F64" i="1"/>
  <c r="K64" i="1" s="1"/>
  <c r="D67" i="1"/>
  <c r="D66" i="1" s="1"/>
  <c r="D65" i="1" s="1"/>
  <c r="E67" i="1"/>
  <c r="E66" i="1" s="1"/>
  <c r="E65" i="1" s="1"/>
  <c r="G67" i="1"/>
  <c r="G66" i="1" s="1"/>
  <c r="H67" i="1"/>
  <c r="F67" i="1" s="1"/>
  <c r="K67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/>
  <c r="D71" i="1"/>
  <c r="E71" i="1"/>
  <c r="G71" i="1"/>
  <c r="F71" i="1" s="1"/>
  <c r="K71" i="1" s="1"/>
  <c r="H71" i="1"/>
  <c r="I71" i="1"/>
  <c r="J71" i="1"/>
  <c r="F72" i="1"/>
  <c r="K72" i="1" s="1"/>
  <c r="J11" i="3" l="1"/>
  <c r="E11" i="3"/>
  <c r="I11" i="3"/>
  <c r="D11" i="3"/>
  <c r="G21" i="3"/>
  <c r="G14" i="3"/>
  <c r="G17" i="3"/>
  <c r="F17" i="3" s="1"/>
  <c r="K17" i="3" s="1"/>
  <c r="D50" i="2"/>
  <c r="H50" i="2"/>
  <c r="E44" i="2"/>
  <c r="J31" i="2"/>
  <c r="J13" i="2" s="1"/>
  <c r="E31" i="2"/>
  <c r="E13" i="2"/>
  <c r="E12" i="2" s="1"/>
  <c r="E11" i="2" s="1"/>
  <c r="D44" i="2"/>
  <c r="I31" i="2"/>
  <c r="I13" i="2" s="1"/>
  <c r="D31" i="2"/>
  <c r="G22" i="2"/>
  <c r="F22" i="2" s="1"/>
  <c r="K22" i="2" s="1"/>
  <c r="F23" i="2"/>
  <c r="K23" i="2" s="1"/>
  <c r="D13" i="2"/>
  <c r="D12" i="2" s="1"/>
  <c r="D11" i="2" s="1"/>
  <c r="I50" i="2"/>
  <c r="I44" i="2" s="1"/>
  <c r="F46" i="2"/>
  <c r="K46" i="2" s="1"/>
  <c r="G45" i="2"/>
  <c r="J50" i="2"/>
  <c r="J44" i="2" s="1"/>
  <c r="E50" i="2"/>
  <c r="H44" i="2"/>
  <c r="H31" i="2"/>
  <c r="H13" i="2" s="1"/>
  <c r="H12" i="2" s="1"/>
  <c r="H11" i="2" s="1"/>
  <c r="F15" i="2"/>
  <c r="K15" i="2" s="1"/>
  <c r="G14" i="2"/>
  <c r="F51" i="2"/>
  <c r="K51" i="2" s="1"/>
  <c r="F47" i="2"/>
  <c r="K47" i="2" s="1"/>
  <c r="F37" i="2"/>
  <c r="K37" i="2" s="1"/>
  <c r="F24" i="2"/>
  <c r="K24" i="2" s="1"/>
  <c r="G62" i="2"/>
  <c r="G53" i="2"/>
  <c r="F53" i="2" s="1"/>
  <c r="K53" i="2" s="1"/>
  <c r="G41" i="2"/>
  <c r="F41" i="2" s="1"/>
  <c r="K41" i="2" s="1"/>
  <c r="G31" i="2"/>
  <c r="G65" i="1"/>
  <c r="H14" i="1"/>
  <c r="I45" i="1"/>
  <c r="D45" i="1"/>
  <c r="F37" i="1"/>
  <c r="K37" i="1" s="1"/>
  <c r="J32" i="1"/>
  <c r="E32" i="1"/>
  <c r="G15" i="1"/>
  <c r="F16" i="1"/>
  <c r="K16" i="1" s="1"/>
  <c r="J14" i="1"/>
  <c r="E14" i="1"/>
  <c r="F62" i="1"/>
  <c r="K62" i="1" s="1"/>
  <c r="J51" i="1"/>
  <c r="J45" i="1" s="1"/>
  <c r="E51" i="1"/>
  <c r="E45" i="1" s="1"/>
  <c r="G46" i="1"/>
  <c r="F47" i="1"/>
  <c r="K47" i="1" s="1"/>
  <c r="F42" i="1"/>
  <c r="K42" i="1" s="1"/>
  <c r="H32" i="1"/>
  <c r="F24" i="1"/>
  <c r="K24" i="1" s="1"/>
  <c r="G23" i="1"/>
  <c r="F23" i="1" s="1"/>
  <c r="K23" i="1" s="1"/>
  <c r="I14" i="1"/>
  <c r="I13" i="1" s="1"/>
  <c r="D14" i="1"/>
  <c r="D13" i="1" s="1"/>
  <c r="H66" i="1"/>
  <c r="H65" i="1" s="1"/>
  <c r="F63" i="1"/>
  <c r="K63" i="1" s="1"/>
  <c r="H54" i="1"/>
  <c r="H51" i="1" s="1"/>
  <c r="F52" i="1"/>
  <c r="K52" i="1" s="1"/>
  <c r="F48" i="1"/>
  <c r="K48" i="1" s="1"/>
  <c r="H42" i="1"/>
  <c r="F38" i="1"/>
  <c r="K38" i="1" s="1"/>
  <c r="F25" i="1"/>
  <c r="K25" i="1" s="1"/>
  <c r="F17" i="1"/>
  <c r="K17" i="1" s="1"/>
  <c r="G32" i="1"/>
  <c r="F32" i="1" s="1"/>
  <c r="K32" i="1" s="1"/>
  <c r="F14" i="3" l="1"/>
  <c r="K14" i="3" s="1"/>
  <c r="G13" i="3"/>
  <c r="F21" i="3"/>
  <c r="K21" i="3" s="1"/>
  <c r="G20" i="3"/>
  <c r="F20" i="3" s="1"/>
  <c r="K20" i="3" s="1"/>
  <c r="I12" i="2"/>
  <c r="I11" i="2" s="1"/>
  <c r="J12" i="2"/>
  <c r="J11" i="2" s="1"/>
  <c r="F31" i="2"/>
  <c r="K31" i="2" s="1"/>
  <c r="F14" i="2"/>
  <c r="K14" i="2" s="1"/>
  <c r="G13" i="2"/>
  <c r="F62" i="2"/>
  <c r="K62" i="2" s="1"/>
  <c r="G61" i="2"/>
  <c r="F61" i="2" s="1"/>
  <c r="K61" i="2" s="1"/>
  <c r="F45" i="2"/>
  <c r="K45" i="2" s="1"/>
  <c r="G50" i="2"/>
  <c r="F50" i="2" s="1"/>
  <c r="K50" i="2" s="1"/>
  <c r="F51" i="1"/>
  <c r="K51" i="1" s="1"/>
  <c r="H45" i="1"/>
  <c r="H13" i="1" s="1"/>
  <c r="F54" i="1"/>
  <c r="K54" i="1" s="1"/>
  <c r="E13" i="1"/>
  <c r="F15" i="1"/>
  <c r="K15" i="1" s="1"/>
  <c r="G14" i="1"/>
  <c r="I11" i="1"/>
  <c r="I12" i="1"/>
  <c r="F46" i="1"/>
  <c r="K46" i="1" s="1"/>
  <c r="G45" i="1"/>
  <c r="F45" i="1" s="1"/>
  <c r="K45" i="1" s="1"/>
  <c r="J13" i="1"/>
  <c r="F65" i="1"/>
  <c r="K65" i="1" s="1"/>
  <c r="D11" i="1"/>
  <c r="D12" i="1"/>
  <c r="F66" i="1"/>
  <c r="K66" i="1" s="1"/>
  <c r="G12" i="3" l="1"/>
  <c r="F13" i="3"/>
  <c r="K13" i="3" s="1"/>
  <c r="G44" i="2"/>
  <c r="F44" i="2" s="1"/>
  <c r="K44" i="2" s="1"/>
  <c r="F13" i="2"/>
  <c r="K13" i="2" s="1"/>
  <c r="G12" i="2"/>
  <c r="H11" i="1"/>
  <c r="H12" i="1"/>
  <c r="J11" i="1"/>
  <c r="J12" i="1"/>
  <c r="E11" i="1"/>
  <c r="E12" i="1"/>
  <c r="F14" i="1"/>
  <c r="K14" i="1" s="1"/>
  <c r="G13" i="1"/>
  <c r="F12" i="3" l="1"/>
  <c r="K12" i="3" s="1"/>
  <c r="G11" i="3"/>
  <c r="F11" i="3" s="1"/>
  <c r="K11" i="3" s="1"/>
  <c r="F12" i="2"/>
  <c r="K12" i="2" s="1"/>
  <c r="G11" i="2"/>
  <c r="F11" i="2" s="1"/>
  <c r="K11" i="2" s="1"/>
  <c r="G11" i="1"/>
  <c r="F11" i="1" s="1"/>
  <c r="K11" i="1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<sst xmlns="http://schemas.openxmlformats.org/spreadsheetml/2006/main" count="462" uniqueCount="245">
  <si>
    <t>CENTRALIZAT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</si>
  <si>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</si>
  <si>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</si>
  <si>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</si>
  <si>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</si>
  <si>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</si>
  <si>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</si>
  <si>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</si>
  <si>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</si>
  <si>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</si>
  <si>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</si>
  <si>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</si>
  <si>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</si>
  <si>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</si>
  <si>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</si>
  <si>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</si>
  <si>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</si>
  <si>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</si>
  <si>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</si>
  <si>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</si>
  <si>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</si>
  <si>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</si>
  <si>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</si>
  <si>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</si>
  <si>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</si>
  <si>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</si>
  <si>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</si>
  <si>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</si>
  <si>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</si>
  <si>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</si>
  <si>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</si>
  <si>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</si>
  <si>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</si>
  <si>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</si>
  <si>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</si>
  <si>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</si>
  <si>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</si>
  <si>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</si>
  <si>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</si>
  <si>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</si>
  <si>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</si>
  <si>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</si>
  <si>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</si>
  <si>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</si>
  <si>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</si>
  <si>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</si>
  <si>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</si>
  <si>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</si>
  <si>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</si>
  <si>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</si>
  <si>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</si>
  <si>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</si>
  <si>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</si>
  <si>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</si>
  <si>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</si>
  <si>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</si>
  <si>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</si>
  <si>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</si>
  <si>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</si>
  <si>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</si>
  <si>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</si>
  <si>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</si>
  <si>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</si>
  <si>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</si>
  <si>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</si>
  <si>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</si>
  <si>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</si>
  <si>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</si>
  <si>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</si>
  <si>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</si>
  <si>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</si>
  <si>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</si>
  <si>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</si>
  <si>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</si>
  <si>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</si>
  <si>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</si>
  <si>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</si>
  <si>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</si>
  <si>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</si>
  <si>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</si>
  <si>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</si>
  <si>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</si>
  <si>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</si>
  <si>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</si>
  <si>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</si>
  <si>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</si>
  <si>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</si>
  <si>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</si>
  <si>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</si>
  <si>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</si>
  <si>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</si>
  <si>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</si>
  <si>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</si>
  <si>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</si>
  <si>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</si>
  <si>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</si>
  <si>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</si>
  <si>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</si>
  <si>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</si>
  <si>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</si>
  <si>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</si>
  <si>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</si>
  <si>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</si>
  <si>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</si>
  <si>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</si>
  <si>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</si>
  <si>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</si>
  <si>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</si>
  <si>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</si>
  <si>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</si>
  <si>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</si>
  <si>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</si>
  <si>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</si>
  <si>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</si>
  <si>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</si>
  <si>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</si>
  <si>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</si>
  <si>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</si>
  <si>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</si>
  <si>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</si>
  <si>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</si>
  <si>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</si>
  <si>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</si>
  <si>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</si>
  <si>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</si>
  <si>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</si>
  <si>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</si>
  <si>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</si>
  <si>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</si>
  <si>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</si>
  <si>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</si>
  <si>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</si>
  <si>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</si>
  <si>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</si>
  <si>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</si>
  <si>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</si>
  <si>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</si>
  <si>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</si>
  <si>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</si>
  <si>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</si>
  <si>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</si>
  <si>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</si>
  <si>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</si>
  <si>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</si>
  <si>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</si>
  <si>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</si>
  <si>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</si>
  <si>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</si>
  <si>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</si>
  <si>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</si>
  <si>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</si>
  <si>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</si>
  <si>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</si>
  <si>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</si>
  <si>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</si>
  <si>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</si>
  <si>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</si>
  <si>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</si>
  <si>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</si>
  <si>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</si>
  <si>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</si>
  <si>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</si>
  <si>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</si>
  <si>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103</t>
  </si>
  <si>
    <t>Alte venituri</t>
  </si>
  <si>
    <t>36.02.50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</si>
  <si>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</si>
  <si>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</si>
  <si>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</si>
  <si>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</si>
  <si>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</si>
  <si>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</si>
  <si>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117</t>
  </si>
  <si>
    <t>III. OPERAŢIUNI FINANCIARE (cod 40.02+41.02)</t>
  </si>
  <si>
    <t>00.16</t>
  </si>
  <si>
    <t>118</t>
  </si>
  <si>
    <t>Încasări din rambursarea împrumuturilor acordate (cod 40.02.06+40.02.07+40.02.10+40.02.11+40.02.13+40.02.14+40.02.16+40.02.50)</t>
  </si>
  <si>
    <t>40.02</t>
  </si>
  <si>
    <t>124</t>
  </si>
  <si>
    <t>Sume din excedentul bugetului local utilizate pentru finantarea cheltuielilor sectiunii de dezvoltare</t>
  </si>
  <si>
    <t>40.02.14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</si>
  <si>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</si>
  <si>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</si>
  <si>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</si>
  <si>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</si>
  <si>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</si>
  <si>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</si>
  <si>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</si>
  <si>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</si>
  <si>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</si>
  <si>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165</t>
  </si>
  <si>
    <t>Subventii primite din Fondul de Interventie</t>
  </si>
  <si>
    <t>42.02.28</t>
  </si>
  <si>
    <t>169</t>
  </si>
  <si>
    <t>Subventii pentru acordarea ajutorului pentru incalzirea locuintei cu lemne, carbuni, combustibili petrolieri</t>
  </si>
  <si>
    <t>42.02.34</t>
  </si>
  <si>
    <t>193</t>
  </si>
  <si>
    <t>Finantarea programelor nationale de dezvoltare locala</t>
  </si>
  <si>
    <t>42.02.65</t>
  </si>
  <si>
    <t>205</t>
  </si>
  <si>
    <t>Subventii de la alte administratii (cod. 43.02.01+43.02.04+43.02.07+43.02.08+43.02.20+43.02.21)</t>
  </si>
  <si>
    <t>43.02</t>
  </si>
  <si>
    <t>209</t>
  </si>
  <si>
    <t>Subventii primite  de la bugetele consiliilor locale si judetene pentru ajutoare  în situatii de extrema dificultate</t>
  </si>
  <si>
    <t>43.02.08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</si>
  <si>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</si>
  <si>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</si>
  <si>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</si>
  <si>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</si>
  <si>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</si>
  <si>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</si>
  <si>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</si>
  <si>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</si>
  <si>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</si>
  <si>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</si>
  <si>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</si>
  <si>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</si>
  <si>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</si>
  <si>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</si>
  <si>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</si>
  <si>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</si>
  <si>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62</t>
  </si>
  <si>
    <t>65</t>
  </si>
  <si>
    <t>77</t>
  </si>
  <si>
    <t>78</t>
  </si>
  <si>
    <t>81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</si>
  <si>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</si>
  <si>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</si>
  <si>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</si>
  <si>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</si>
  <si>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</si>
  <si>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</si>
  <si>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</si>
  <si>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</si>
  <si>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</si>
  <si>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</si>
  <si>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116</t>
  </si>
  <si>
    <t>119</t>
  </si>
  <si>
    <t>142</t>
  </si>
  <si>
    <t>146</t>
  </si>
  <si>
    <t>Cont de executie - Venituri - Bugetul local - sectiunea dezvoltare</t>
  </si>
  <si>
    <t>VENITURILE SECŢIUNII DE DEZVOLTARE - TOTAL</t>
  </si>
  <si>
    <t>7</t>
  </si>
  <si>
    <t>17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</si>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</sst>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7E42-4495-4A9F-8E7F-73ED15387C74}">
  <dimension ref="A1:T14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D13+D62+D65</f>
        <v>7725270</v>
      </c>
      <c r="E11" s="11">
        <f>E13+E62+E65</f>
        <v>7017170</v>
      </c>
      <c r="F11" s="11">
        <f>G11+H11</f>
        <v>6867487</v>
      </c>
      <c r="G11" s="11">
        <f>G13+G62+G65</f>
        <v>732887</v>
      </c>
      <c r="H11" s="11">
        <f>H13+H62+H65</f>
        <v>6134600</v>
      </c>
      <c r="I11" s="11">
        <f>I13+I62+I65</f>
        <v>5865076</v>
      </c>
      <c r="J11" s="11">
        <f>J13+J62+J65</f>
        <v>0</v>
      </c>
      <c r="K11" s="11">
        <f>F11-I11-J11</f>
        <v>1002411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D13-D33+D63</f>
        <v>2708139</v>
      </c>
      <c r="E12" s="11">
        <f>E13-E33+E63</f>
        <v>2246039</v>
      </c>
      <c r="F12" s="11">
        <f>G12+H12</f>
        <v>2401232</v>
      </c>
      <c r="G12" s="11">
        <f>G13-G33+G63</f>
        <v>732887</v>
      </c>
      <c r="H12" s="11">
        <f>H13-H33+H63</f>
        <v>1668345</v>
      </c>
      <c r="I12" s="11">
        <f>I13-I33+I63</f>
        <v>1398821</v>
      </c>
      <c r="J12" s="11">
        <f>J13-J33+J63</f>
        <v>0</v>
      </c>
      <c r="K12" s="11">
        <f>F12-I12-J12</f>
        <v>1002411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D14+D45</f>
        <v>5527289</v>
      </c>
      <c r="E13" s="11">
        <f>E14+E45</f>
        <v>4819189</v>
      </c>
      <c r="F13" s="11">
        <f>G13+H13</f>
        <v>4834475</v>
      </c>
      <c r="G13" s="11">
        <f>G14+G45</f>
        <v>732887</v>
      </c>
      <c r="H13" s="11">
        <f>H14+H45</f>
        <v>4101588</v>
      </c>
      <c r="I13" s="11">
        <f>I14+I45</f>
        <v>3832064</v>
      </c>
      <c r="J13" s="11">
        <f>J14+J45</f>
        <v>0</v>
      </c>
      <c r="K13" s="11">
        <f>F13-I13-J13</f>
        <v>1002411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D15+D23+D32+D42</f>
        <v>5274957</v>
      </c>
      <c r="E14" s="11">
        <f>E15+E23+E32+E42</f>
        <v>4606357</v>
      </c>
      <c r="F14" s="11">
        <f>G14+H14</f>
        <v>4614461</v>
      </c>
      <c r="G14" s="11">
        <f>G15+G23+G32+G42</f>
        <v>605356</v>
      </c>
      <c r="H14" s="11">
        <f>H15+H23+H32+H42</f>
        <v>4009105</v>
      </c>
      <c r="I14" s="11">
        <f>I15+I23+I32+I42</f>
        <v>3750403</v>
      </c>
      <c r="J14" s="11">
        <f>J15+J23+J32+J42</f>
        <v>0</v>
      </c>
      <c r="K14" s="11">
        <f>F14-I14-J14</f>
        <v>864058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1344000</v>
      </c>
      <c r="E15" s="11">
        <f>+E16</f>
        <v>1050000</v>
      </c>
      <c r="F15" s="11">
        <f>G15+H15</f>
        <v>904372</v>
      </c>
      <c r="G15" s="11">
        <f>+G16</f>
        <v>0</v>
      </c>
      <c r="H15" s="11">
        <f>+H16</f>
        <v>904372</v>
      </c>
      <c r="I15" s="11">
        <f>+I16</f>
        <v>904372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1344000</v>
      </c>
      <c r="E16" s="11">
        <f>E17+E19</f>
        <v>1050000</v>
      </c>
      <c r="F16" s="11">
        <f>G16+H16</f>
        <v>904372</v>
      </c>
      <c r="G16" s="11">
        <f>G17+G19</f>
        <v>0</v>
      </c>
      <c r="H16" s="11">
        <f>H17+H19</f>
        <v>904372</v>
      </c>
      <c r="I16" s="11">
        <f>I17+I19</f>
        <v>904372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1384</v>
      </c>
      <c r="G17" s="11">
        <f>+G18</f>
        <v>0</v>
      </c>
      <c r="H17" s="11">
        <f>+H18</f>
        <v>1384</v>
      </c>
      <c r="I17" s="11">
        <f>+I18</f>
        <v>1384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1384</v>
      </c>
      <c r="G18" s="11">
        <v>0</v>
      </c>
      <c r="H18" s="11">
        <v>1384</v>
      </c>
      <c r="I18" s="11">
        <v>1384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D20+D21+D22</f>
        <v>1344000</v>
      </c>
      <c r="E19" s="11">
        <f>E20+E21+E22</f>
        <v>1050000</v>
      </c>
      <c r="F19" s="11">
        <f>G19+H19</f>
        <v>902988</v>
      </c>
      <c r="G19" s="11">
        <f>G20+G21+G22</f>
        <v>0</v>
      </c>
      <c r="H19" s="11">
        <f>H20+H21+H22</f>
        <v>902988</v>
      </c>
      <c r="I19" s="11">
        <f>I20+I21+I22</f>
        <v>902988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292000</v>
      </c>
      <c r="E20" s="11">
        <v>213000</v>
      </c>
      <c r="F20" s="11">
        <f>G20+H20</f>
        <v>166411</v>
      </c>
      <c r="G20" s="11">
        <v>0</v>
      </c>
      <c r="H20" s="11">
        <v>166411</v>
      </c>
      <c r="I20" s="11">
        <v>166411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127000</v>
      </c>
      <c r="E21" s="11">
        <v>92000</v>
      </c>
      <c r="F21" s="11">
        <f>G21+H21</f>
        <v>95353</v>
      </c>
      <c r="G21" s="11">
        <v>0</v>
      </c>
      <c r="H21" s="11">
        <v>95353</v>
      </c>
      <c r="I21" s="11">
        <v>95353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925000</v>
      </c>
      <c r="E22" s="11">
        <v>745000</v>
      </c>
      <c r="F22" s="11">
        <f>G22+H22</f>
        <v>641224</v>
      </c>
      <c r="G22" s="11">
        <v>0</v>
      </c>
      <c r="H22" s="11">
        <v>641224</v>
      </c>
      <c r="I22" s="11">
        <v>641224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797604</v>
      </c>
      <c r="E23" s="11">
        <f>E24</f>
        <v>686004</v>
      </c>
      <c r="F23" s="11">
        <f>G23+H23</f>
        <v>879804</v>
      </c>
      <c r="G23" s="11">
        <f>G24</f>
        <v>519217</v>
      </c>
      <c r="H23" s="11">
        <f>H24</f>
        <v>360587</v>
      </c>
      <c r="I23" s="11">
        <f>I24</f>
        <v>179809</v>
      </c>
      <c r="J23" s="11">
        <f>J24</f>
        <v>0</v>
      </c>
      <c r="K23" s="11">
        <f>F23-I23-J23</f>
        <v>699995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</f>
        <v>797604</v>
      </c>
      <c r="E24" s="11">
        <f>E25+E28</f>
        <v>686004</v>
      </c>
      <c r="F24" s="11">
        <f>G24+H24</f>
        <v>879804</v>
      </c>
      <c r="G24" s="11">
        <f>G25+G28</f>
        <v>519217</v>
      </c>
      <c r="H24" s="11">
        <f>H25+H28</f>
        <v>360587</v>
      </c>
      <c r="I24" s="11">
        <f>I25+I28</f>
        <v>179809</v>
      </c>
      <c r="J24" s="11">
        <f>J25+J28</f>
        <v>0</v>
      </c>
      <c r="K24" s="11">
        <f>F24-I24-J24</f>
        <v>699995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146104</v>
      </c>
      <c r="E25" s="11">
        <f>E26+E27</f>
        <v>116404</v>
      </c>
      <c r="F25" s="11">
        <f>G25+H25</f>
        <v>129257</v>
      </c>
      <c r="G25" s="11">
        <f>G26+G27</f>
        <v>52605</v>
      </c>
      <c r="H25" s="11">
        <f>H26+H27</f>
        <v>76652</v>
      </c>
      <c r="I25" s="11">
        <f>I26+I27</f>
        <v>15740</v>
      </c>
      <c r="J25" s="11">
        <f>J26+J27</f>
        <v>0</v>
      </c>
      <c r="K25" s="11">
        <f>F25-I25-J25</f>
        <v>113517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46404</v>
      </c>
      <c r="E26" s="11">
        <v>37404</v>
      </c>
      <c r="F26" s="11">
        <f>G26+H26</f>
        <v>44454</v>
      </c>
      <c r="G26" s="11">
        <v>27802</v>
      </c>
      <c r="H26" s="11">
        <v>16652</v>
      </c>
      <c r="I26" s="11">
        <v>12625</v>
      </c>
      <c r="J26" s="11">
        <v>0</v>
      </c>
      <c r="K26" s="11">
        <f>F26-I26-J26</f>
        <v>31829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99700</v>
      </c>
      <c r="E27" s="11">
        <v>79000</v>
      </c>
      <c r="F27" s="11">
        <f>G27+H27</f>
        <v>84803</v>
      </c>
      <c r="G27" s="11">
        <v>24803</v>
      </c>
      <c r="H27" s="11">
        <v>60000</v>
      </c>
      <c r="I27" s="11">
        <v>3115</v>
      </c>
      <c r="J27" s="11">
        <v>0</v>
      </c>
      <c r="K27" s="11">
        <f>F27-I27-J27</f>
        <v>81688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651500</v>
      </c>
      <c r="E28" s="11">
        <f>E29+E30+E31</f>
        <v>569600</v>
      </c>
      <c r="F28" s="11">
        <f>G28+H28</f>
        <v>750547</v>
      </c>
      <c r="G28" s="11">
        <f>G29+G30+G31</f>
        <v>466612</v>
      </c>
      <c r="H28" s="11">
        <f>H29+H30+H31</f>
        <v>283935</v>
      </c>
      <c r="I28" s="11">
        <f>I29+I30+I31</f>
        <v>164069</v>
      </c>
      <c r="J28" s="11">
        <f>J29+J30+J31</f>
        <v>0</v>
      </c>
      <c r="K28" s="11">
        <f>F28-I28-J28</f>
        <v>586478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111000</v>
      </c>
      <c r="E29" s="11">
        <v>92000</v>
      </c>
      <c r="F29" s="11">
        <f>G29+H29</f>
        <v>108915</v>
      </c>
      <c r="G29" s="11">
        <v>77233</v>
      </c>
      <c r="H29" s="11">
        <v>31682</v>
      </c>
      <c r="I29" s="11">
        <v>24205</v>
      </c>
      <c r="J29" s="11">
        <v>0</v>
      </c>
      <c r="K29" s="11">
        <f>F29-I29-J29</f>
        <v>84710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13000</v>
      </c>
      <c r="E30" s="11">
        <v>12000</v>
      </c>
      <c r="F30" s="11">
        <f>G30+H30</f>
        <v>11965</v>
      </c>
      <c r="G30" s="11">
        <v>171</v>
      </c>
      <c r="H30" s="11">
        <v>11794</v>
      </c>
      <c r="I30" s="11">
        <v>438</v>
      </c>
      <c r="J30" s="11">
        <v>0</v>
      </c>
      <c r="K30" s="11">
        <f>F30-I30-J30</f>
        <v>11527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527500</v>
      </c>
      <c r="E31" s="11">
        <v>465600</v>
      </c>
      <c r="F31" s="11">
        <f>G31+H31</f>
        <v>629667</v>
      </c>
      <c r="G31" s="11">
        <v>389208</v>
      </c>
      <c r="H31" s="11">
        <v>240459</v>
      </c>
      <c r="I31" s="11">
        <v>139426</v>
      </c>
      <c r="J31" s="11">
        <v>0</v>
      </c>
      <c r="K31" s="11">
        <f>F31-I31-J31</f>
        <v>490241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D33+D37</f>
        <v>3133353</v>
      </c>
      <c r="E32" s="11">
        <f>E33+E37</f>
        <v>2870353</v>
      </c>
      <c r="F32" s="11">
        <f>G32+H32</f>
        <v>2826968</v>
      </c>
      <c r="G32" s="11">
        <f>G33+G37</f>
        <v>84267</v>
      </c>
      <c r="H32" s="11">
        <f>H33+H37</f>
        <v>2742701</v>
      </c>
      <c r="I32" s="11">
        <f>I33+I37</f>
        <v>2666222</v>
      </c>
      <c r="J32" s="11">
        <f>J33+J37</f>
        <v>0</v>
      </c>
      <c r="K32" s="11">
        <f>F32-I32-J32</f>
        <v>160746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+D34+D35+D36</f>
        <v>3035353</v>
      </c>
      <c r="E33" s="11">
        <f>+E34+E35+E36</f>
        <v>2789353</v>
      </c>
      <c r="F33" s="11">
        <f>G33+H33</f>
        <v>2634353</v>
      </c>
      <c r="G33" s="11">
        <f>+G34+G35+G36</f>
        <v>0</v>
      </c>
      <c r="H33" s="11">
        <f>+H34+H35+H36</f>
        <v>2634353</v>
      </c>
      <c r="I33" s="11">
        <f>+I34+I35+I36</f>
        <v>2634353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88</v>
      </c>
      <c r="B34" s="10" t="s">
        <v>89</v>
      </c>
      <c r="C34" s="10" t="s">
        <v>90</v>
      </c>
      <c r="D34" s="11">
        <v>857000</v>
      </c>
      <c r="E34" s="11">
        <v>682000</v>
      </c>
      <c r="F34" s="11">
        <f>G34+H34</f>
        <v>552000</v>
      </c>
      <c r="G34" s="11">
        <v>0</v>
      </c>
      <c r="H34" s="11">
        <v>552000</v>
      </c>
      <c r="I34" s="11">
        <v>552000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v>30000</v>
      </c>
      <c r="E35" s="11">
        <v>22000</v>
      </c>
      <c r="F35" s="11">
        <f>G35+H35</f>
        <v>22000</v>
      </c>
      <c r="G35" s="11">
        <v>0</v>
      </c>
      <c r="H35" s="11">
        <v>22000</v>
      </c>
      <c r="I35" s="11">
        <v>22000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2148353</v>
      </c>
      <c r="E36" s="11">
        <v>2085353</v>
      </c>
      <c r="F36" s="11">
        <f>G36+H36</f>
        <v>2060353</v>
      </c>
      <c r="G36" s="11">
        <v>0</v>
      </c>
      <c r="H36" s="11">
        <v>2060353</v>
      </c>
      <c r="I36" s="11">
        <v>2060353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97</v>
      </c>
      <c r="B37" s="10" t="s">
        <v>98</v>
      </c>
      <c r="C37" s="10" t="s">
        <v>99</v>
      </c>
      <c r="D37" s="11">
        <f>D38+D41</f>
        <v>98000</v>
      </c>
      <c r="E37" s="11">
        <f>E38+E41</f>
        <v>81000</v>
      </c>
      <c r="F37" s="11">
        <f>G37+H37</f>
        <v>192615</v>
      </c>
      <c r="G37" s="11">
        <f>G38+G41</f>
        <v>84267</v>
      </c>
      <c r="H37" s="11">
        <f>H38+H41</f>
        <v>108348</v>
      </c>
      <c r="I37" s="11">
        <f>I38+I41</f>
        <v>31869</v>
      </c>
      <c r="J37" s="11">
        <f>J38+J41</f>
        <v>0</v>
      </c>
      <c r="K37" s="11">
        <f>F37-I37-J37</f>
        <v>160746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f>D39+D40</f>
        <v>98000</v>
      </c>
      <c r="E38" s="11">
        <f>E39+E40</f>
        <v>81000</v>
      </c>
      <c r="F38" s="11">
        <f>G38+H38</f>
        <v>192480</v>
      </c>
      <c r="G38" s="11">
        <f>G39+G40</f>
        <v>84267</v>
      </c>
      <c r="H38" s="11">
        <f>H39+H40</f>
        <v>108213</v>
      </c>
      <c r="I38" s="11">
        <f>I39+I40</f>
        <v>31869</v>
      </c>
      <c r="J38" s="11">
        <f>J39+J40</f>
        <v>0</v>
      </c>
      <c r="K38" s="11">
        <f>F38-I38-J38</f>
        <v>160611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70000</v>
      </c>
      <c r="E39" s="11">
        <v>58000</v>
      </c>
      <c r="F39" s="11">
        <f>G39+H39</f>
        <v>99278</v>
      </c>
      <c r="G39" s="11">
        <v>60846</v>
      </c>
      <c r="H39" s="11">
        <v>38432</v>
      </c>
      <c r="I39" s="11">
        <v>31499</v>
      </c>
      <c r="J39" s="11">
        <v>0</v>
      </c>
      <c r="K39" s="11">
        <f>F39-I39-J39</f>
        <v>67779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28000</v>
      </c>
      <c r="E40" s="11">
        <v>23000</v>
      </c>
      <c r="F40" s="11">
        <f>G40+H40</f>
        <v>93202</v>
      </c>
      <c r="G40" s="11">
        <v>23421</v>
      </c>
      <c r="H40" s="11">
        <v>69781</v>
      </c>
      <c r="I40" s="11">
        <v>370</v>
      </c>
      <c r="J40" s="11">
        <v>0</v>
      </c>
      <c r="K40" s="11">
        <f>F40-I40-J40</f>
        <v>92832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135</v>
      </c>
      <c r="G41" s="11">
        <v>0</v>
      </c>
      <c r="H41" s="11">
        <v>135</v>
      </c>
      <c r="I41" s="11">
        <v>0</v>
      </c>
      <c r="J41" s="11">
        <v>0</v>
      </c>
      <c r="K41" s="11">
        <f>F41-I41-J41</f>
        <v>135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3317</v>
      </c>
      <c r="G42" s="11">
        <f>G43</f>
        <v>1872</v>
      </c>
      <c r="H42" s="11">
        <f>H43</f>
        <v>1445</v>
      </c>
      <c r="I42" s="11">
        <f>I43</f>
        <v>0</v>
      </c>
      <c r="J42" s="11">
        <f>J43</f>
        <v>0</v>
      </c>
      <c r="K42" s="11">
        <f>F42-I42-J42</f>
        <v>3317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3317</v>
      </c>
      <c r="G43" s="11">
        <f>G44</f>
        <v>1872</v>
      </c>
      <c r="H43" s="11">
        <f>H44</f>
        <v>1445</v>
      </c>
      <c r="I43" s="11">
        <f>I44</f>
        <v>0</v>
      </c>
      <c r="J43" s="11">
        <f>J44</f>
        <v>0</v>
      </c>
      <c r="K43" s="11">
        <f>F43-I43-J43</f>
        <v>3317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3317</v>
      </c>
      <c r="G44" s="11">
        <v>1872</v>
      </c>
      <c r="H44" s="11">
        <v>1445</v>
      </c>
      <c r="I44" s="11">
        <v>0</v>
      </c>
      <c r="J44" s="11">
        <v>0</v>
      </c>
      <c r="K44" s="11">
        <f>F44-I44-J44</f>
        <v>3317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D46+D51</f>
        <v>252332</v>
      </c>
      <c r="E45" s="11">
        <f>E46+E51</f>
        <v>212832</v>
      </c>
      <c r="F45" s="11">
        <f>G45+H45</f>
        <v>220014</v>
      </c>
      <c r="G45" s="11">
        <f>G46+G51</f>
        <v>127531</v>
      </c>
      <c r="H45" s="11">
        <f>H46+H51</f>
        <v>92483</v>
      </c>
      <c r="I45" s="11">
        <f>I46+I51</f>
        <v>81661</v>
      </c>
      <c r="J45" s="11">
        <f>J46+J51</f>
        <v>0</v>
      </c>
      <c r="K45" s="11">
        <f>F45-I45-J45</f>
        <v>138353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</f>
        <v>38000</v>
      </c>
      <c r="E46" s="11">
        <f>E47</f>
        <v>30500</v>
      </c>
      <c r="F46" s="11">
        <f>G46+H46</f>
        <v>37264</v>
      </c>
      <c r="G46" s="11">
        <f>G47</f>
        <v>703</v>
      </c>
      <c r="H46" s="11">
        <f>H47</f>
        <v>36561</v>
      </c>
      <c r="I46" s="11">
        <f>I47</f>
        <v>13730</v>
      </c>
      <c r="J46" s="11">
        <f>J47</f>
        <v>0</v>
      </c>
      <c r="K46" s="11">
        <f>F46-I46-J46</f>
        <v>23534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f>+D48+D50</f>
        <v>38000</v>
      </c>
      <c r="E47" s="11">
        <f>+E48+E50</f>
        <v>30500</v>
      </c>
      <c r="F47" s="11">
        <f>G47+H47</f>
        <v>37264</v>
      </c>
      <c r="G47" s="11">
        <f>+G48+G50</f>
        <v>703</v>
      </c>
      <c r="H47" s="11">
        <f>+H48+H50</f>
        <v>36561</v>
      </c>
      <c r="I47" s="11">
        <f>+I48+I50</f>
        <v>13730</v>
      </c>
      <c r="J47" s="11">
        <f>+J48+J50</f>
        <v>0</v>
      </c>
      <c r="K47" s="11">
        <f>F47-I47-J47</f>
        <v>23534</v>
      </c>
    </row>
    <row r="48" spans="1:11" s="6" customFormat="1" x14ac:dyDescent="0.3">
      <c r="A48" s="10" t="s">
        <v>130</v>
      </c>
      <c r="B48" s="10" t="s">
        <v>131</v>
      </c>
      <c r="C48" s="10" t="s">
        <v>132</v>
      </c>
      <c r="D48" s="11">
        <f>D49</f>
        <v>36000</v>
      </c>
      <c r="E48" s="11">
        <f>E49</f>
        <v>29000</v>
      </c>
      <c r="F48" s="11">
        <f>G48+H48</f>
        <v>36444</v>
      </c>
      <c r="G48" s="11">
        <f>G49</f>
        <v>60</v>
      </c>
      <c r="H48" s="11">
        <f>H49</f>
        <v>36384</v>
      </c>
      <c r="I48" s="11">
        <f>I49</f>
        <v>13730</v>
      </c>
      <c r="J48" s="11">
        <f>J49</f>
        <v>0</v>
      </c>
      <c r="K48" s="11">
        <f>F48-I48-J48</f>
        <v>22714</v>
      </c>
    </row>
    <row r="49" spans="1:11" s="6" customFormat="1" ht="21.6" x14ac:dyDescent="0.3">
      <c r="A49" s="10" t="s">
        <v>133</v>
      </c>
      <c r="B49" s="10" t="s">
        <v>134</v>
      </c>
      <c r="C49" s="10" t="s">
        <v>135</v>
      </c>
      <c r="D49" s="11">
        <v>36000</v>
      </c>
      <c r="E49" s="11">
        <v>29000</v>
      </c>
      <c r="F49" s="11">
        <f>G49+H49</f>
        <v>36444</v>
      </c>
      <c r="G49" s="11">
        <v>60</v>
      </c>
      <c r="H49" s="11">
        <v>36384</v>
      </c>
      <c r="I49" s="11">
        <v>13730</v>
      </c>
      <c r="J49" s="11">
        <v>0</v>
      </c>
      <c r="K49" s="11">
        <f>F49-I49-J49</f>
        <v>22714</v>
      </c>
    </row>
    <row r="50" spans="1:11" s="6" customFormat="1" x14ac:dyDescent="0.3">
      <c r="A50" s="10" t="s">
        <v>136</v>
      </c>
      <c r="B50" s="10" t="s">
        <v>137</v>
      </c>
      <c r="C50" s="10" t="s">
        <v>138</v>
      </c>
      <c r="D50" s="11">
        <v>2000</v>
      </c>
      <c r="E50" s="11">
        <v>1500</v>
      </c>
      <c r="F50" s="11">
        <f>G50+H50</f>
        <v>820</v>
      </c>
      <c r="G50" s="11">
        <v>643</v>
      </c>
      <c r="H50" s="11">
        <v>177</v>
      </c>
      <c r="I50" s="11">
        <v>0</v>
      </c>
      <c r="J50" s="11">
        <v>0</v>
      </c>
      <c r="K50" s="11">
        <f>F50-I50-J50</f>
        <v>820</v>
      </c>
    </row>
    <row r="51" spans="1:11" s="6" customFormat="1" ht="21.6" x14ac:dyDescent="0.3">
      <c r="A51" s="10" t="s">
        <v>139</v>
      </c>
      <c r="B51" s="10" t="s">
        <v>140</v>
      </c>
      <c r="C51" s="10" t="s">
        <v>141</v>
      </c>
      <c r="D51" s="11">
        <f>+D52+D54+D57</f>
        <v>214332</v>
      </c>
      <c r="E51" s="11">
        <f>+E52+E54+E57</f>
        <v>182332</v>
      </c>
      <c r="F51" s="11">
        <f>G51+H51</f>
        <v>182750</v>
      </c>
      <c r="G51" s="11">
        <f>+G52+G54+G57</f>
        <v>126828</v>
      </c>
      <c r="H51" s="11">
        <f>+H52+H54+H57</f>
        <v>55922</v>
      </c>
      <c r="I51" s="11">
        <f>+I52+I54+I57</f>
        <v>67931</v>
      </c>
      <c r="J51" s="11">
        <f>+J52+J54+J57</f>
        <v>0</v>
      </c>
      <c r="K51" s="11">
        <f>F51-I51-J51</f>
        <v>114819</v>
      </c>
    </row>
    <row r="52" spans="1:11" s="6" customFormat="1" ht="21.6" x14ac:dyDescent="0.3">
      <c r="A52" s="10" t="s">
        <v>142</v>
      </c>
      <c r="B52" s="10" t="s">
        <v>143</v>
      </c>
      <c r="C52" s="10" t="s">
        <v>144</v>
      </c>
      <c r="D52" s="11">
        <f>D53</f>
        <v>5000</v>
      </c>
      <c r="E52" s="11">
        <f>E53</f>
        <v>4000</v>
      </c>
      <c r="F52" s="11">
        <f>G52+H52</f>
        <v>1448</v>
      </c>
      <c r="G52" s="11">
        <f>G53</f>
        <v>0</v>
      </c>
      <c r="H52" s="11">
        <f>H53</f>
        <v>1448</v>
      </c>
      <c r="I52" s="11">
        <f>I53</f>
        <v>1448</v>
      </c>
      <c r="J52" s="11">
        <f>J53</f>
        <v>0</v>
      </c>
      <c r="K52" s="11">
        <f>F52-I52-J52</f>
        <v>0</v>
      </c>
    </row>
    <row r="53" spans="1:11" s="6" customFormat="1" x14ac:dyDescent="0.3">
      <c r="A53" s="10" t="s">
        <v>145</v>
      </c>
      <c r="B53" s="10" t="s">
        <v>146</v>
      </c>
      <c r="C53" s="10" t="s">
        <v>147</v>
      </c>
      <c r="D53" s="11">
        <v>5000</v>
      </c>
      <c r="E53" s="11">
        <v>4000</v>
      </c>
      <c r="F53" s="11">
        <f>G53+H53</f>
        <v>1448</v>
      </c>
      <c r="G53" s="11">
        <v>0</v>
      </c>
      <c r="H53" s="11">
        <v>1448</v>
      </c>
      <c r="I53" s="11">
        <v>1448</v>
      </c>
      <c r="J53" s="11">
        <v>0</v>
      </c>
      <c r="K53" s="11">
        <f>F53-I53-J53</f>
        <v>0</v>
      </c>
    </row>
    <row r="54" spans="1:11" s="6" customFormat="1" ht="21.6" x14ac:dyDescent="0.3">
      <c r="A54" s="10" t="s">
        <v>148</v>
      </c>
      <c r="B54" s="10" t="s">
        <v>149</v>
      </c>
      <c r="C54" s="10" t="s">
        <v>150</v>
      </c>
      <c r="D54" s="11">
        <f>D55</f>
        <v>124992</v>
      </c>
      <c r="E54" s="11">
        <f>E55</f>
        <v>124992</v>
      </c>
      <c r="F54" s="11">
        <f>G54+H54</f>
        <v>128506</v>
      </c>
      <c r="G54" s="11">
        <f>G55</f>
        <v>124992</v>
      </c>
      <c r="H54" s="11">
        <f>H55</f>
        <v>3514</v>
      </c>
      <c r="I54" s="11">
        <f>I55</f>
        <v>15523</v>
      </c>
      <c r="J54" s="11">
        <f>J55</f>
        <v>0</v>
      </c>
      <c r="K54" s="11">
        <f>F54-I54-J54</f>
        <v>112983</v>
      </c>
    </row>
    <row r="55" spans="1:11" s="6" customFormat="1" ht="21.6" x14ac:dyDescent="0.3">
      <c r="A55" s="10" t="s">
        <v>151</v>
      </c>
      <c r="B55" s="10" t="s">
        <v>152</v>
      </c>
      <c r="C55" s="10" t="s">
        <v>153</v>
      </c>
      <c r="D55" s="11">
        <f>D56</f>
        <v>124992</v>
      </c>
      <c r="E55" s="11">
        <f>E56</f>
        <v>124992</v>
      </c>
      <c r="F55" s="11">
        <f>G55+H55</f>
        <v>128506</v>
      </c>
      <c r="G55" s="11">
        <f>G56</f>
        <v>124992</v>
      </c>
      <c r="H55" s="11">
        <f>H56</f>
        <v>3514</v>
      </c>
      <c r="I55" s="11">
        <f>I56</f>
        <v>15523</v>
      </c>
      <c r="J55" s="11">
        <f>J56</f>
        <v>0</v>
      </c>
      <c r="K55" s="11">
        <f>F55-I55-J55</f>
        <v>112983</v>
      </c>
    </row>
    <row r="56" spans="1:11" s="6" customFormat="1" ht="21.6" x14ac:dyDescent="0.3">
      <c r="A56" s="10" t="s">
        <v>154</v>
      </c>
      <c r="B56" s="10" t="s">
        <v>155</v>
      </c>
      <c r="C56" s="10" t="s">
        <v>156</v>
      </c>
      <c r="D56" s="11">
        <v>124992</v>
      </c>
      <c r="E56" s="11">
        <v>124992</v>
      </c>
      <c r="F56" s="11">
        <f>G56+H56</f>
        <v>128506</v>
      </c>
      <c r="G56" s="11">
        <v>124992</v>
      </c>
      <c r="H56" s="11">
        <v>3514</v>
      </c>
      <c r="I56" s="11">
        <v>15523</v>
      </c>
      <c r="J56" s="11">
        <v>0</v>
      </c>
      <c r="K56" s="11">
        <f>F56-I56-J56</f>
        <v>112983</v>
      </c>
    </row>
    <row r="57" spans="1:11" s="6" customFormat="1" ht="31.8" x14ac:dyDescent="0.3">
      <c r="A57" s="10" t="s">
        <v>157</v>
      </c>
      <c r="B57" s="10" t="s">
        <v>158</v>
      </c>
      <c r="C57" s="10" t="s">
        <v>159</v>
      </c>
      <c r="D57" s="11">
        <f>+D58+D59</f>
        <v>84340</v>
      </c>
      <c r="E57" s="11">
        <f>+E58+E59</f>
        <v>53340</v>
      </c>
      <c r="F57" s="11">
        <f>G57+H57</f>
        <v>52796</v>
      </c>
      <c r="G57" s="11">
        <f>+G58+G59</f>
        <v>1836</v>
      </c>
      <c r="H57" s="11">
        <f>+H58+H59</f>
        <v>50960</v>
      </c>
      <c r="I57" s="11">
        <f>+I58+I59</f>
        <v>50960</v>
      </c>
      <c r="J57" s="11">
        <f>+J58+J59</f>
        <v>0</v>
      </c>
      <c r="K57" s="11">
        <f>F57-I57-J57</f>
        <v>1836</v>
      </c>
    </row>
    <row r="58" spans="1:11" s="6" customFormat="1" x14ac:dyDescent="0.3">
      <c r="A58" s="10" t="s">
        <v>160</v>
      </c>
      <c r="B58" s="10" t="s">
        <v>161</v>
      </c>
      <c r="C58" s="10" t="s">
        <v>162</v>
      </c>
      <c r="D58" s="11">
        <v>80340</v>
      </c>
      <c r="E58" s="11">
        <v>50340</v>
      </c>
      <c r="F58" s="11">
        <f>G58+H58</f>
        <v>18281</v>
      </c>
      <c r="G58" s="11">
        <v>0</v>
      </c>
      <c r="H58" s="11">
        <v>18281</v>
      </c>
      <c r="I58" s="11">
        <v>18281</v>
      </c>
      <c r="J58" s="11">
        <v>0</v>
      </c>
      <c r="K58" s="11">
        <f>F58-I58-J58</f>
        <v>0</v>
      </c>
    </row>
    <row r="59" spans="1:11" s="6" customFormat="1" x14ac:dyDescent="0.3">
      <c r="A59" s="10" t="s">
        <v>163</v>
      </c>
      <c r="B59" s="10" t="s">
        <v>164</v>
      </c>
      <c r="C59" s="10" t="s">
        <v>165</v>
      </c>
      <c r="D59" s="11">
        <v>4000</v>
      </c>
      <c r="E59" s="11">
        <v>3000</v>
      </c>
      <c r="F59" s="11">
        <f>G59+H59</f>
        <v>34515</v>
      </c>
      <c r="G59" s="11">
        <v>1836</v>
      </c>
      <c r="H59" s="11">
        <v>32679</v>
      </c>
      <c r="I59" s="11">
        <v>32679</v>
      </c>
      <c r="J59" s="11">
        <v>0</v>
      </c>
      <c r="K59" s="11">
        <f>F59-I59-J59</f>
        <v>1836</v>
      </c>
    </row>
    <row r="60" spans="1:11" s="6" customFormat="1" ht="31.8" x14ac:dyDescent="0.3">
      <c r="A60" s="10" t="s">
        <v>166</v>
      </c>
      <c r="B60" s="10" t="s">
        <v>167</v>
      </c>
      <c r="C60" s="10" t="s">
        <v>168</v>
      </c>
      <c r="D60" s="11">
        <v>-1520704</v>
      </c>
      <c r="E60" s="11">
        <v>-1520704</v>
      </c>
      <c r="F60" s="11">
        <f>G60+H60</f>
        <v>-1106980</v>
      </c>
      <c r="G60" s="11">
        <v>0</v>
      </c>
      <c r="H60" s="11">
        <v>-1106980</v>
      </c>
      <c r="I60" s="11">
        <v>-1106980</v>
      </c>
      <c r="J60" s="11">
        <v>0</v>
      </c>
      <c r="K60" s="11">
        <f>F60-I60-J60</f>
        <v>0</v>
      </c>
    </row>
    <row r="61" spans="1:11" s="6" customFormat="1" x14ac:dyDescent="0.3">
      <c r="A61" s="10" t="s">
        <v>169</v>
      </c>
      <c r="B61" s="10" t="s">
        <v>170</v>
      </c>
      <c r="C61" s="10" t="s">
        <v>171</v>
      </c>
      <c r="D61" s="11">
        <v>1520704</v>
      </c>
      <c r="E61" s="11">
        <v>1520704</v>
      </c>
      <c r="F61" s="11">
        <f>G61+H61</f>
        <v>1106980</v>
      </c>
      <c r="G61" s="11">
        <v>0</v>
      </c>
      <c r="H61" s="11">
        <v>1106980</v>
      </c>
      <c r="I61" s="11">
        <v>1106980</v>
      </c>
      <c r="J61" s="11">
        <v>0</v>
      </c>
      <c r="K61" s="11">
        <f>F61-I61-J61</f>
        <v>0</v>
      </c>
    </row>
    <row r="62" spans="1:11" s="6" customFormat="1" x14ac:dyDescent="0.3">
      <c r="A62" s="10" t="s">
        <v>172</v>
      </c>
      <c r="B62" s="10" t="s">
        <v>173</v>
      </c>
      <c r="C62" s="10" t="s">
        <v>174</v>
      </c>
      <c r="D62" s="11">
        <f>D63</f>
        <v>216203</v>
      </c>
      <c r="E62" s="11">
        <f>E63</f>
        <v>216203</v>
      </c>
      <c r="F62" s="11">
        <f>G62+H62</f>
        <v>201110</v>
      </c>
      <c r="G62" s="11">
        <f>G63</f>
        <v>0</v>
      </c>
      <c r="H62" s="11">
        <f>H63</f>
        <v>201110</v>
      </c>
      <c r="I62" s="11">
        <f>I63</f>
        <v>201110</v>
      </c>
      <c r="J62" s="11">
        <f>J63</f>
        <v>0</v>
      </c>
      <c r="K62" s="11">
        <f>F62-I62-J62</f>
        <v>0</v>
      </c>
    </row>
    <row r="63" spans="1:11" s="6" customFormat="1" ht="31.8" x14ac:dyDescent="0.3">
      <c r="A63" s="10" t="s">
        <v>175</v>
      </c>
      <c r="B63" s="10" t="s">
        <v>176</v>
      </c>
      <c r="C63" s="10" t="s">
        <v>177</v>
      </c>
      <c r="D63" s="11">
        <f>+D64</f>
        <v>216203</v>
      </c>
      <c r="E63" s="11">
        <f>+E64</f>
        <v>216203</v>
      </c>
      <c r="F63" s="11">
        <f>G63+H63</f>
        <v>201110</v>
      </c>
      <c r="G63" s="11">
        <f>+G64</f>
        <v>0</v>
      </c>
      <c r="H63" s="11">
        <f>+H64</f>
        <v>201110</v>
      </c>
      <c r="I63" s="11">
        <f>+I64</f>
        <v>201110</v>
      </c>
      <c r="J63" s="11">
        <f>+J64</f>
        <v>0</v>
      </c>
      <c r="K63" s="11">
        <f>F63-I63-J63</f>
        <v>0</v>
      </c>
    </row>
    <row r="64" spans="1:11" s="6" customFormat="1" ht="21.6" x14ac:dyDescent="0.3">
      <c r="A64" s="10" t="s">
        <v>178</v>
      </c>
      <c r="B64" s="10" t="s">
        <v>179</v>
      </c>
      <c r="C64" s="10" t="s">
        <v>180</v>
      </c>
      <c r="D64" s="11">
        <v>216203</v>
      </c>
      <c r="E64" s="11">
        <v>216203</v>
      </c>
      <c r="F64" s="11">
        <f>G64+H64</f>
        <v>201110</v>
      </c>
      <c r="G64" s="11">
        <v>0</v>
      </c>
      <c r="H64" s="11">
        <v>201110</v>
      </c>
      <c r="I64" s="11">
        <v>201110</v>
      </c>
      <c r="J64" s="11">
        <v>0</v>
      </c>
      <c r="K64" s="11">
        <f>F64-I64-J64</f>
        <v>0</v>
      </c>
    </row>
    <row r="65" spans="1:12" s="6" customFormat="1" x14ac:dyDescent="0.3">
      <c r="A65" s="10" t="s">
        <v>181</v>
      </c>
      <c r="B65" s="10" t="s">
        <v>182</v>
      </c>
      <c r="C65" s="10" t="s">
        <v>183</v>
      </c>
      <c r="D65" s="11">
        <f>D66</f>
        <v>1981778</v>
      </c>
      <c r="E65" s="11">
        <f>E66</f>
        <v>1981778</v>
      </c>
      <c r="F65" s="11">
        <f>G65+H65</f>
        <v>1831902</v>
      </c>
      <c r="G65" s="11">
        <f>G66</f>
        <v>0</v>
      </c>
      <c r="H65" s="11">
        <f>H66</f>
        <v>1831902</v>
      </c>
      <c r="I65" s="11">
        <f>I66</f>
        <v>1831902</v>
      </c>
      <c r="J65" s="11">
        <f>J66</f>
        <v>0</v>
      </c>
      <c r="K65" s="11">
        <f>F65-I65-J65</f>
        <v>0</v>
      </c>
    </row>
    <row r="66" spans="1:12" s="6" customFormat="1" ht="21.6" x14ac:dyDescent="0.3">
      <c r="A66" s="10" t="s">
        <v>184</v>
      </c>
      <c r="B66" s="10" t="s">
        <v>185</v>
      </c>
      <c r="C66" s="10" t="s">
        <v>186</v>
      </c>
      <c r="D66" s="11">
        <f>D67+D71</f>
        <v>1981778</v>
      </c>
      <c r="E66" s="11">
        <f>E67+E71</f>
        <v>1981778</v>
      </c>
      <c r="F66" s="11">
        <f>G66+H66</f>
        <v>1831902</v>
      </c>
      <c r="G66" s="11">
        <f>G67+G71</f>
        <v>0</v>
      </c>
      <c r="H66" s="11">
        <f>H67+H71</f>
        <v>1831902</v>
      </c>
      <c r="I66" s="11">
        <f>I67+I71</f>
        <v>1831902</v>
      </c>
      <c r="J66" s="11">
        <f>J67+J71</f>
        <v>0</v>
      </c>
      <c r="K66" s="11">
        <f>F66-I66-J66</f>
        <v>0</v>
      </c>
    </row>
    <row r="67" spans="1:12" s="6" customFormat="1" ht="82.8" x14ac:dyDescent="0.3">
      <c r="A67" s="10" t="s">
        <v>187</v>
      </c>
      <c r="B67" s="10" t="s">
        <v>188</v>
      </c>
      <c r="C67" s="10" t="s">
        <v>189</v>
      </c>
      <c r="D67" s="11">
        <f>+D68+D69+D70</f>
        <v>1581778</v>
      </c>
      <c r="E67" s="11">
        <f>+E68+E69+E70</f>
        <v>1581778</v>
      </c>
      <c r="F67" s="11">
        <f>G67+H67</f>
        <v>1431902</v>
      </c>
      <c r="G67" s="11">
        <f>+G68+G69+G70</f>
        <v>0</v>
      </c>
      <c r="H67" s="11">
        <f>+H68+H69+H70</f>
        <v>1431902</v>
      </c>
      <c r="I67" s="11">
        <f>+I68+I69+I70</f>
        <v>1431902</v>
      </c>
      <c r="J67" s="11">
        <f>+J68+J69+J70</f>
        <v>0</v>
      </c>
      <c r="K67" s="11">
        <f>F67-I67-J67</f>
        <v>0</v>
      </c>
    </row>
    <row r="68" spans="1:12" s="6" customFormat="1" x14ac:dyDescent="0.3">
      <c r="A68" s="10" t="s">
        <v>190</v>
      </c>
      <c r="B68" s="10" t="s">
        <v>191</v>
      </c>
      <c r="C68" s="10" t="s">
        <v>192</v>
      </c>
      <c r="D68" s="11">
        <v>935000</v>
      </c>
      <c r="E68" s="11">
        <v>935000</v>
      </c>
      <c r="F68" s="11">
        <f>G68+H68</f>
        <v>935000</v>
      </c>
      <c r="G68" s="11">
        <v>0</v>
      </c>
      <c r="H68" s="11">
        <v>935000</v>
      </c>
      <c r="I68" s="11">
        <v>935000</v>
      </c>
      <c r="J68" s="11">
        <v>0</v>
      </c>
      <c r="K68" s="11">
        <f>F68-I68-J68</f>
        <v>0</v>
      </c>
    </row>
    <row r="69" spans="1:12" s="6" customFormat="1" ht="21.6" x14ac:dyDescent="0.3">
      <c r="A69" s="10" t="s">
        <v>193</v>
      </c>
      <c r="B69" s="10" t="s">
        <v>194</v>
      </c>
      <c r="C69" s="10" t="s">
        <v>195</v>
      </c>
      <c r="D69" s="11">
        <v>1100</v>
      </c>
      <c r="E69" s="11">
        <v>1100</v>
      </c>
      <c r="F69" s="11">
        <f>G69+H69</f>
        <v>1076</v>
      </c>
      <c r="G69" s="11">
        <v>0</v>
      </c>
      <c r="H69" s="11">
        <v>1076</v>
      </c>
      <c r="I69" s="11">
        <v>1076</v>
      </c>
      <c r="J69" s="11">
        <v>0</v>
      </c>
      <c r="K69" s="11">
        <f>F69-I69-J69</f>
        <v>0</v>
      </c>
    </row>
    <row r="70" spans="1:12" s="6" customFormat="1" x14ac:dyDescent="0.3">
      <c r="A70" s="10" t="s">
        <v>196</v>
      </c>
      <c r="B70" s="10" t="s">
        <v>197</v>
      </c>
      <c r="C70" s="10" t="s">
        <v>198</v>
      </c>
      <c r="D70" s="11">
        <v>645678</v>
      </c>
      <c r="E70" s="11">
        <v>645678</v>
      </c>
      <c r="F70" s="11">
        <f>G70+H70</f>
        <v>495826</v>
      </c>
      <c r="G70" s="11">
        <v>0</v>
      </c>
      <c r="H70" s="11">
        <v>495826</v>
      </c>
      <c r="I70" s="11">
        <v>495826</v>
      </c>
      <c r="J70" s="11">
        <v>0</v>
      </c>
      <c r="K70" s="11">
        <f>F70-I70-J70</f>
        <v>0</v>
      </c>
    </row>
    <row r="71" spans="1:12" s="6" customFormat="1" ht="31.8" x14ac:dyDescent="0.3">
      <c r="A71" s="10" t="s">
        <v>199</v>
      </c>
      <c r="B71" s="10" t="s">
        <v>200</v>
      </c>
      <c r="C71" s="10" t="s">
        <v>201</v>
      </c>
      <c r="D71" s="11">
        <f>+D72</f>
        <v>400000</v>
      </c>
      <c r="E71" s="11">
        <f>+E72</f>
        <v>400000</v>
      </c>
      <c r="F71" s="11">
        <f>G71+H71</f>
        <v>400000</v>
      </c>
      <c r="G71" s="11">
        <f>+G72</f>
        <v>0</v>
      </c>
      <c r="H71" s="11">
        <f>+H72</f>
        <v>400000</v>
      </c>
      <c r="I71" s="11">
        <f>+I72</f>
        <v>400000</v>
      </c>
      <c r="J71" s="11">
        <f>+J72</f>
        <v>0</v>
      </c>
      <c r="K71" s="11">
        <f>F71-I71-J71</f>
        <v>0</v>
      </c>
    </row>
    <row r="72" spans="1:12" s="6" customFormat="1" ht="31.8" x14ac:dyDescent="0.3">
      <c r="A72" s="10" t="s">
        <v>202</v>
      </c>
      <c r="B72" s="10" t="s">
        <v>203</v>
      </c>
      <c r="C72" s="10" t="s">
        <v>204</v>
      </c>
      <c r="D72" s="11">
        <v>400000</v>
      </c>
      <c r="E72" s="11">
        <v>400000</v>
      </c>
      <c r="F72" s="11">
        <f>G72+H72</f>
        <v>400000</v>
      </c>
      <c r="G72" s="11">
        <v>0</v>
      </c>
      <c r="H72" s="11">
        <v>400000</v>
      </c>
      <c r="I72" s="11">
        <v>400000</v>
      </c>
      <c r="J72" s="11">
        <v>0</v>
      </c>
      <c r="K72" s="11">
        <f>F72-I72-J72</f>
        <v>0</v>
      </c>
    </row>
    <row r="73" spans="1:12" s="6" customFormat="1" x14ac:dyDescent="0.3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3">
      <c r="A74" s="13" t="s">
        <v>205</v>
      </c>
      <c r="B74" s="13"/>
      <c r="C74" s="13"/>
      <c r="D74" s="13"/>
      <c r="E74" s="13"/>
      <c r="F74" s="13"/>
      <c r="G74" s="13"/>
      <c r="H74" s="13"/>
      <c r="I74" s="13" t="s">
        <v>207</v>
      </c>
      <c r="J74" s="13"/>
      <c r="K74" s="13"/>
      <c r="L74" s="13"/>
    </row>
    <row r="75" spans="1:12" x14ac:dyDescent="0.3">
      <c r="A75" s="3" t="s">
        <v>206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147" spans="1:20" x14ac:dyDescent="0.3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C3DA-E141-4DD1-B1BF-8FE5DFAC845D}">
  <dimension ref="A1:T13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209</v>
      </c>
      <c r="C11" s="10" t="s">
        <v>21</v>
      </c>
      <c r="D11" s="11">
        <f>D12+D61</f>
        <v>5342685</v>
      </c>
      <c r="E11" s="11">
        <f>E12+E61</f>
        <v>4634585</v>
      </c>
      <c r="F11" s="11">
        <f>G11+H11</f>
        <v>5063571</v>
      </c>
      <c r="G11" s="11">
        <f>G12+G61</f>
        <v>732887</v>
      </c>
      <c r="H11" s="11">
        <f>H12+H61</f>
        <v>4330684</v>
      </c>
      <c r="I11" s="11">
        <f>I12+I61</f>
        <v>4061160</v>
      </c>
      <c r="J11" s="11">
        <f>J12+J61</f>
        <v>0</v>
      </c>
      <c r="K11" s="11">
        <f>F11-I11-J11</f>
        <v>1002411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D13+D44</f>
        <v>4006585</v>
      </c>
      <c r="E12" s="11">
        <f>E13+E44</f>
        <v>3298485</v>
      </c>
      <c r="F12" s="11">
        <f>G12+H12</f>
        <v>3727495</v>
      </c>
      <c r="G12" s="11">
        <f>G13+G44</f>
        <v>732887</v>
      </c>
      <c r="H12" s="11">
        <f>H13+H44</f>
        <v>2994608</v>
      </c>
      <c r="I12" s="11">
        <f>I13+I44</f>
        <v>2725084</v>
      </c>
      <c r="J12" s="11">
        <f>J13+J44</f>
        <v>0</v>
      </c>
      <c r="K12" s="11">
        <f>F12-I12-J12</f>
        <v>1002411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D14+D22+D31+D41</f>
        <v>5274957</v>
      </c>
      <c r="E13" s="11">
        <f>E14+E22+E31+E41</f>
        <v>4606357</v>
      </c>
      <c r="F13" s="11">
        <f>G13+H13</f>
        <v>4614461</v>
      </c>
      <c r="G13" s="11">
        <f>G14+G22+G31+G41</f>
        <v>605356</v>
      </c>
      <c r="H13" s="11">
        <f>H14+H22+H31+H41</f>
        <v>4009105</v>
      </c>
      <c r="I13" s="11">
        <f>I14+I22+I31+I41</f>
        <v>3750403</v>
      </c>
      <c r="J13" s="11">
        <f>J14+J22+J31+J41</f>
        <v>0</v>
      </c>
      <c r="K13" s="11">
        <f>F13-I13-J13</f>
        <v>864058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1344000</v>
      </c>
      <c r="E14" s="11">
        <f>+E15</f>
        <v>1050000</v>
      </c>
      <c r="F14" s="11">
        <f>G14+H14</f>
        <v>904372</v>
      </c>
      <c r="G14" s="11">
        <f>+G15</f>
        <v>0</v>
      </c>
      <c r="H14" s="11">
        <f>+H15</f>
        <v>904372</v>
      </c>
      <c r="I14" s="11">
        <f>+I15</f>
        <v>904372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210</v>
      </c>
      <c r="B15" s="10" t="s">
        <v>35</v>
      </c>
      <c r="C15" s="10" t="s">
        <v>36</v>
      </c>
      <c r="D15" s="11">
        <f>D16+D18</f>
        <v>1344000</v>
      </c>
      <c r="E15" s="11">
        <f>E16+E18</f>
        <v>1050000</v>
      </c>
      <c r="F15" s="11">
        <f>G15+H15</f>
        <v>904372</v>
      </c>
      <c r="G15" s="11">
        <f>G16+G18</f>
        <v>0</v>
      </c>
      <c r="H15" s="11">
        <f>H16+H18</f>
        <v>904372</v>
      </c>
      <c r="I15" s="11">
        <f>I16+I18</f>
        <v>904372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1384</v>
      </c>
      <c r="G16" s="11">
        <f>+G17</f>
        <v>0</v>
      </c>
      <c r="H16" s="11">
        <f>+H17</f>
        <v>1384</v>
      </c>
      <c r="I16" s="11">
        <f>+I17</f>
        <v>1384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211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1384</v>
      </c>
      <c r="G17" s="11">
        <v>0</v>
      </c>
      <c r="H17" s="11">
        <v>1384</v>
      </c>
      <c r="I17" s="11">
        <v>1384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D19+D20+D21</f>
        <v>1344000</v>
      </c>
      <c r="E18" s="11">
        <f>E19+E20+E21</f>
        <v>1050000</v>
      </c>
      <c r="F18" s="11">
        <f>G18+H18</f>
        <v>902988</v>
      </c>
      <c r="G18" s="11">
        <f>G19+G20+G21</f>
        <v>0</v>
      </c>
      <c r="H18" s="11">
        <f>H19+H20+H21</f>
        <v>902988</v>
      </c>
      <c r="I18" s="11">
        <f>I19+I20+I21</f>
        <v>902988</v>
      </c>
      <c r="J18" s="11">
        <f>J19+J20+J21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292000</v>
      </c>
      <c r="E19" s="11">
        <v>213000</v>
      </c>
      <c r="F19" s="11">
        <f>G19+H19</f>
        <v>166411</v>
      </c>
      <c r="G19" s="11">
        <v>0</v>
      </c>
      <c r="H19" s="11">
        <v>166411</v>
      </c>
      <c r="I19" s="11">
        <v>166411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127000</v>
      </c>
      <c r="E20" s="11">
        <v>92000</v>
      </c>
      <c r="F20" s="11">
        <f>G20+H20</f>
        <v>95353</v>
      </c>
      <c r="G20" s="11">
        <v>0</v>
      </c>
      <c r="H20" s="11">
        <v>95353</v>
      </c>
      <c r="I20" s="11">
        <v>95353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v>925000</v>
      </c>
      <c r="E21" s="11">
        <v>745000</v>
      </c>
      <c r="F21" s="11">
        <f>G21+H21</f>
        <v>641224</v>
      </c>
      <c r="G21" s="11">
        <v>0</v>
      </c>
      <c r="H21" s="11">
        <v>641224</v>
      </c>
      <c r="I21" s="11">
        <v>641224</v>
      </c>
      <c r="J21" s="11">
        <v>0</v>
      </c>
      <c r="K21" s="11">
        <f>F21-I21-J21</f>
        <v>0</v>
      </c>
    </row>
    <row r="22" spans="1:11" s="6" customFormat="1" x14ac:dyDescent="0.3">
      <c r="A22" s="10" t="s">
        <v>212</v>
      </c>
      <c r="B22" s="10" t="s">
        <v>56</v>
      </c>
      <c r="C22" s="10" t="s">
        <v>57</v>
      </c>
      <c r="D22" s="11">
        <f>D23</f>
        <v>797604</v>
      </c>
      <c r="E22" s="11">
        <f>E23</f>
        <v>686004</v>
      </c>
      <c r="F22" s="11">
        <f>G22+H22</f>
        <v>879804</v>
      </c>
      <c r="G22" s="11">
        <f>G23</f>
        <v>519217</v>
      </c>
      <c r="H22" s="11">
        <f>H23</f>
        <v>360587</v>
      </c>
      <c r="I22" s="11">
        <f>I23</f>
        <v>179809</v>
      </c>
      <c r="J22" s="11">
        <f>J23</f>
        <v>0</v>
      </c>
      <c r="K22" s="11">
        <f>F22-I22-J22</f>
        <v>699995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D24+D27</f>
        <v>797604</v>
      </c>
      <c r="E23" s="11">
        <f>E24+E27</f>
        <v>686004</v>
      </c>
      <c r="F23" s="11">
        <f>G23+H23</f>
        <v>879804</v>
      </c>
      <c r="G23" s="11">
        <f>G24+G27</f>
        <v>519217</v>
      </c>
      <c r="H23" s="11">
        <f>H24+H27</f>
        <v>360587</v>
      </c>
      <c r="I23" s="11">
        <f>I24+I27</f>
        <v>179809</v>
      </c>
      <c r="J23" s="11">
        <f>J24+J27</f>
        <v>0</v>
      </c>
      <c r="K23" s="11">
        <f>F23-I23-J23</f>
        <v>699995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D25+D26</f>
        <v>146104</v>
      </c>
      <c r="E24" s="11">
        <f>E25+E26</f>
        <v>116404</v>
      </c>
      <c r="F24" s="11">
        <f>G24+H24</f>
        <v>129257</v>
      </c>
      <c r="G24" s="11">
        <f>G25+G26</f>
        <v>52605</v>
      </c>
      <c r="H24" s="11">
        <f>H25+H26</f>
        <v>76652</v>
      </c>
      <c r="I24" s="11">
        <f>I25+I26</f>
        <v>15740</v>
      </c>
      <c r="J24" s="11">
        <f>J25+J26</f>
        <v>0</v>
      </c>
      <c r="K24" s="11">
        <f>F24-I24-J24</f>
        <v>113517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46404</v>
      </c>
      <c r="E25" s="11">
        <v>37404</v>
      </c>
      <c r="F25" s="11">
        <f>G25+H25</f>
        <v>44454</v>
      </c>
      <c r="G25" s="11">
        <v>27802</v>
      </c>
      <c r="H25" s="11">
        <v>16652</v>
      </c>
      <c r="I25" s="11">
        <v>12625</v>
      </c>
      <c r="J25" s="11">
        <v>0</v>
      </c>
      <c r="K25" s="11">
        <f>F25-I25-J25</f>
        <v>31829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99700</v>
      </c>
      <c r="E26" s="11">
        <v>79000</v>
      </c>
      <c r="F26" s="11">
        <f>G26+H26</f>
        <v>84803</v>
      </c>
      <c r="G26" s="11">
        <v>24803</v>
      </c>
      <c r="H26" s="11">
        <v>60000</v>
      </c>
      <c r="I26" s="11">
        <v>3115</v>
      </c>
      <c r="J26" s="11">
        <v>0</v>
      </c>
      <c r="K26" s="11">
        <f>F26-I26-J26</f>
        <v>81688</v>
      </c>
    </row>
    <row r="27" spans="1:11" s="6" customFormat="1" ht="21.6" x14ac:dyDescent="0.3">
      <c r="A27" s="10" t="s">
        <v>67</v>
      </c>
      <c r="B27" s="10" t="s">
        <v>71</v>
      </c>
      <c r="C27" s="10" t="s">
        <v>72</v>
      </c>
      <c r="D27" s="11">
        <f>D28+D29+D30</f>
        <v>651500</v>
      </c>
      <c r="E27" s="11">
        <f>E28+E29+E30</f>
        <v>569600</v>
      </c>
      <c r="F27" s="11">
        <f>G27+H27</f>
        <v>750547</v>
      </c>
      <c r="G27" s="11">
        <f>G28+G29+G30</f>
        <v>466612</v>
      </c>
      <c r="H27" s="11">
        <f>H28+H29+H30</f>
        <v>283935</v>
      </c>
      <c r="I27" s="11">
        <f>I28+I29+I30</f>
        <v>164069</v>
      </c>
      <c r="J27" s="11">
        <f>J28+J29+J30</f>
        <v>0</v>
      </c>
      <c r="K27" s="11">
        <f>F27-I27-J27</f>
        <v>586478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111000</v>
      </c>
      <c r="E28" s="11">
        <v>92000</v>
      </c>
      <c r="F28" s="11">
        <f>G28+H28</f>
        <v>108915</v>
      </c>
      <c r="G28" s="11">
        <v>77233</v>
      </c>
      <c r="H28" s="11">
        <v>31682</v>
      </c>
      <c r="I28" s="11">
        <v>24205</v>
      </c>
      <c r="J28" s="11">
        <v>0</v>
      </c>
      <c r="K28" s="11">
        <f>F28-I28-J28</f>
        <v>84710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13000</v>
      </c>
      <c r="E29" s="11">
        <v>12000</v>
      </c>
      <c r="F29" s="11">
        <f>G29+H29</f>
        <v>11965</v>
      </c>
      <c r="G29" s="11">
        <v>171</v>
      </c>
      <c r="H29" s="11">
        <v>11794</v>
      </c>
      <c r="I29" s="11">
        <v>438</v>
      </c>
      <c r="J29" s="11">
        <v>0</v>
      </c>
      <c r="K29" s="11">
        <f>F29-I29-J29</f>
        <v>11527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527500</v>
      </c>
      <c r="E30" s="11">
        <v>465600</v>
      </c>
      <c r="F30" s="11">
        <f>G30+H30</f>
        <v>629667</v>
      </c>
      <c r="G30" s="11">
        <v>389208</v>
      </c>
      <c r="H30" s="11">
        <v>240459</v>
      </c>
      <c r="I30" s="11">
        <v>139426</v>
      </c>
      <c r="J30" s="11">
        <v>0</v>
      </c>
      <c r="K30" s="11">
        <f>F30-I30-J30</f>
        <v>490241</v>
      </c>
    </row>
    <row r="31" spans="1:11" s="6" customFormat="1" ht="21.6" x14ac:dyDescent="0.3">
      <c r="A31" s="10" t="s">
        <v>213</v>
      </c>
      <c r="B31" s="10" t="s">
        <v>83</v>
      </c>
      <c r="C31" s="10" t="s">
        <v>84</v>
      </c>
      <c r="D31" s="11">
        <f>D32+D36</f>
        <v>3133353</v>
      </c>
      <c r="E31" s="11">
        <f>E32+E36</f>
        <v>2870353</v>
      </c>
      <c r="F31" s="11">
        <f>G31+H31</f>
        <v>2826968</v>
      </c>
      <c r="G31" s="11">
        <f>G32+G36</f>
        <v>84267</v>
      </c>
      <c r="H31" s="11">
        <f>H32+H36</f>
        <v>2742701</v>
      </c>
      <c r="I31" s="11">
        <f>I32+I36</f>
        <v>2666222</v>
      </c>
      <c r="J31" s="11">
        <f>J32+J36</f>
        <v>0</v>
      </c>
      <c r="K31" s="11">
        <f>F31-I31-J31</f>
        <v>160746</v>
      </c>
    </row>
    <row r="32" spans="1:11" s="6" customFormat="1" ht="21.6" x14ac:dyDescent="0.3">
      <c r="A32" s="10" t="s">
        <v>82</v>
      </c>
      <c r="B32" s="10" t="s">
        <v>86</v>
      </c>
      <c r="C32" s="10" t="s">
        <v>87</v>
      </c>
      <c r="D32" s="11">
        <f>+D33+D34+D35</f>
        <v>3035353</v>
      </c>
      <c r="E32" s="11">
        <f>+E33+E34+E35</f>
        <v>2789353</v>
      </c>
      <c r="F32" s="11">
        <f>G32+H32</f>
        <v>2634353</v>
      </c>
      <c r="G32" s="11">
        <f>+G33+G34+G35</f>
        <v>0</v>
      </c>
      <c r="H32" s="11">
        <f>+H33+H34+H35</f>
        <v>2634353</v>
      </c>
      <c r="I32" s="11">
        <f>+I33+I34+I35</f>
        <v>2634353</v>
      </c>
      <c r="J32" s="11">
        <f>+J33+J34+J35</f>
        <v>0</v>
      </c>
      <c r="K32" s="11">
        <f>F32-I32-J32</f>
        <v>0</v>
      </c>
    </row>
    <row r="33" spans="1:11" s="6" customFormat="1" ht="42" x14ac:dyDescent="0.3">
      <c r="A33" s="10" t="s">
        <v>214</v>
      </c>
      <c r="B33" s="10" t="s">
        <v>89</v>
      </c>
      <c r="C33" s="10" t="s">
        <v>90</v>
      </c>
      <c r="D33" s="11">
        <v>857000</v>
      </c>
      <c r="E33" s="11">
        <v>682000</v>
      </c>
      <c r="F33" s="11">
        <f>G33+H33</f>
        <v>552000</v>
      </c>
      <c r="G33" s="11">
        <v>0</v>
      </c>
      <c r="H33" s="11">
        <v>552000</v>
      </c>
      <c r="I33" s="11">
        <v>552000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215</v>
      </c>
      <c r="B34" s="10" t="s">
        <v>92</v>
      </c>
      <c r="C34" s="10" t="s">
        <v>93</v>
      </c>
      <c r="D34" s="11">
        <v>30000</v>
      </c>
      <c r="E34" s="11">
        <v>22000</v>
      </c>
      <c r="F34" s="11">
        <f>G34+H34</f>
        <v>22000</v>
      </c>
      <c r="G34" s="11">
        <v>0</v>
      </c>
      <c r="H34" s="11">
        <v>22000</v>
      </c>
      <c r="I34" s="11">
        <v>22000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95</v>
      </c>
      <c r="C35" s="10" t="s">
        <v>96</v>
      </c>
      <c r="D35" s="11">
        <v>2148353</v>
      </c>
      <c r="E35" s="11">
        <v>2085353</v>
      </c>
      <c r="F35" s="11">
        <f>G35+H35</f>
        <v>2060353</v>
      </c>
      <c r="G35" s="11">
        <v>0</v>
      </c>
      <c r="H35" s="11">
        <v>2060353</v>
      </c>
      <c r="I35" s="11">
        <v>2060353</v>
      </c>
      <c r="J35" s="11">
        <v>0</v>
      </c>
      <c r="K35" s="11">
        <f>F35-I35-J35</f>
        <v>0</v>
      </c>
    </row>
    <row r="36" spans="1:11" s="6" customFormat="1" ht="31.8" x14ac:dyDescent="0.3">
      <c r="A36" s="10" t="s">
        <v>216</v>
      </c>
      <c r="B36" s="10" t="s">
        <v>98</v>
      </c>
      <c r="C36" s="10" t="s">
        <v>99</v>
      </c>
      <c r="D36" s="11">
        <f>D37+D40</f>
        <v>98000</v>
      </c>
      <c r="E36" s="11">
        <f>E37+E40</f>
        <v>81000</v>
      </c>
      <c r="F36" s="11">
        <f>G36+H36</f>
        <v>192615</v>
      </c>
      <c r="G36" s="11">
        <f>G37+G40</f>
        <v>84267</v>
      </c>
      <c r="H36" s="11">
        <f>H37+H40</f>
        <v>108348</v>
      </c>
      <c r="I36" s="11">
        <f>I37+I40</f>
        <v>31869</v>
      </c>
      <c r="J36" s="11">
        <f>J37+J40</f>
        <v>0</v>
      </c>
      <c r="K36" s="11">
        <f>F36-I36-J36</f>
        <v>160746</v>
      </c>
    </row>
    <row r="37" spans="1:11" s="6" customFormat="1" ht="21.6" x14ac:dyDescent="0.3">
      <c r="A37" s="10" t="s">
        <v>217</v>
      </c>
      <c r="B37" s="10" t="s">
        <v>101</v>
      </c>
      <c r="C37" s="10" t="s">
        <v>102</v>
      </c>
      <c r="D37" s="11">
        <f>D38+D39</f>
        <v>98000</v>
      </c>
      <c r="E37" s="11">
        <f>E38+E39</f>
        <v>81000</v>
      </c>
      <c r="F37" s="11">
        <f>G37+H37</f>
        <v>192480</v>
      </c>
      <c r="G37" s="11">
        <f>G38+G39</f>
        <v>84267</v>
      </c>
      <c r="H37" s="11">
        <f>H38+H39</f>
        <v>108213</v>
      </c>
      <c r="I37" s="11">
        <f>I38+I39</f>
        <v>31869</v>
      </c>
      <c r="J37" s="11">
        <f>J38+J39</f>
        <v>0</v>
      </c>
      <c r="K37" s="11">
        <f>F37-I37-J37</f>
        <v>160611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70000</v>
      </c>
      <c r="E38" s="11">
        <v>58000</v>
      </c>
      <c r="F38" s="11">
        <f>G38+H38</f>
        <v>99278</v>
      </c>
      <c r="G38" s="11">
        <v>60846</v>
      </c>
      <c r="H38" s="11">
        <v>38432</v>
      </c>
      <c r="I38" s="11">
        <v>31499</v>
      </c>
      <c r="J38" s="11">
        <v>0</v>
      </c>
      <c r="K38" s="11">
        <f>F38-I38-J38</f>
        <v>67779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28000</v>
      </c>
      <c r="E39" s="11">
        <v>23000</v>
      </c>
      <c r="F39" s="11">
        <f>G39+H39</f>
        <v>93202</v>
      </c>
      <c r="G39" s="11">
        <v>23421</v>
      </c>
      <c r="H39" s="11">
        <v>69781</v>
      </c>
      <c r="I39" s="11">
        <v>370</v>
      </c>
      <c r="J39" s="11">
        <v>0</v>
      </c>
      <c r="K39" s="11">
        <f>F39-I39-J39</f>
        <v>92832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135</v>
      </c>
      <c r="G40" s="11">
        <v>0</v>
      </c>
      <c r="H40" s="11">
        <v>135</v>
      </c>
      <c r="I40" s="11">
        <v>0</v>
      </c>
      <c r="J40" s="11">
        <v>0</v>
      </c>
      <c r="K40" s="11">
        <f>F40-I40-J40</f>
        <v>135</v>
      </c>
    </row>
    <row r="41" spans="1:11" s="6" customFormat="1" x14ac:dyDescent="0.3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3317</v>
      </c>
      <c r="G41" s="11">
        <f>G42</f>
        <v>1872</v>
      </c>
      <c r="H41" s="11">
        <f>H42</f>
        <v>1445</v>
      </c>
      <c r="I41" s="11">
        <f>I42</f>
        <v>0</v>
      </c>
      <c r="J41" s="11">
        <f>J42</f>
        <v>0</v>
      </c>
      <c r="K41" s="11">
        <f>F41-I41-J41</f>
        <v>3317</v>
      </c>
    </row>
    <row r="42" spans="1:11" s="6" customFormat="1" x14ac:dyDescent="0.3">
      <c r="A42" s="10" t="s">
        <v>218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3317</v>
      </c>
      <c r="G42" s="11">
        <f>G43</f>
        <v>1872</v>
      </c>
      <c r="H42" s="11">
        <f>H43</f>
        <v>1445</v>
      </c>
      <c r="I42" s="11">
        <f>I43</f>
        <v>0</v>
      </c>
      <c r="J42" s="11">
        <f>J43</f>
        <v>0</v>
      </c>
      <c r="K42" s="11">
        <f>F42-I42-J42</f>
        <v>3317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3317</v>
      </c>
      <c r="G43" s="11">
        <v>1872</v>
      </c>
      <c r="H43" s="11">
        <v>1445</v>
      </c>
      <c r="I43" s="11">
        <v>0</v>
      </c>
      <c r="J43" s="11">
        <v>0</v>
      </c>
      <c r="K43" s="11">
        <f>F43-I43-J43</f>
        <v>3317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f>D45+D50</f>
        <v>-1268372</v>
      </c>
      <c r="E44" s="11">
        <f>E45+E50</f>
        <v>-1307872</v>
      </c>
      <c r="F44" s="11">
        <f>G44+H44</f>
        <v>-886966</v>
      </c>
      <c r="G44" s="11">
        <f>G45+G50</f>
        <v>127531</v>
      </c>
      <c r="H44" s="11">
        <f>H45+H50</f>
        <v>-1014497</v>
      </c>
      <c r="I44" s="11">
        <f>I45+I50</f>
        <v>-1025319</v>
      </c>
      <c r="J44" s="11">
        <f>J45+J50</f>
        <v>0</v>
      </c>
      <c r="K44" s="11">
        <f>F44-I44-J44</f>
        <v>138353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</f>
        <v>38000</v>
      </c>
      <c r="E45" s="11">
        <f>E46</f>
        <v>30500</v>
      </c>
      <c r="F45" s="11">
        <f>G45+H45</f>
        <v>37264</v>
      </c>
      <c r="G45" s="11">
        <f>G46</f>
        <v>703</v>
      </c>
      <c r="H45" s="11">
        <f>H46</f>
        <v>36561</v>
      </c>
      <c r="I45" s="11">
        <f>I46</f>
        <v>13730</v>
      </c>
      <c r="J45" s="11">
        <f>J46</f>
        <v>0</v>
      </c>
      <c r="K45" s="11">
        <f>F45-I45-J45</f>
        <v>23534</v>
      </c>
    </row>
    <row r="46" spans="1:11" s="6" customFormat="1" ht="21.6" x14ac:dyDescent="0.3">
      <c r="A46" s="10" t="s">
        <v>121</v>
      </c>
      <c r="B46" s="10" t="s">
        <v>128</v>
      </c>
      <c r="C46" s="10" t="s">
        <v>129</v>
      </c>
      <c r="D46" s="11">
        <f>+D47+D49</f>
        <v>38000</v>
      </c>
      <c r="E46" s="11">
        <f>+E47+E49</f>
        <v>30500</v>
      </c>
      <c r="F46" s="11">
        <f>G46+H46</f>
        <v>37264</v>
      </c>
      <c r="G46" s="11">
        <f>+G47+G49</f>
        <v>703</v>
      </c>
      <c r="H46" s="11">
        <f>+H47+H49</f>
        <v>36561</v>
      </c>
      <c r="I46" s="11">
        <f>+I47+I49</f>
        <v>13730</v>
      </c>
      <c r="J46" s="11">
        <f>+J47+J49</f>
        <v>0</v>
      </c>
      <c r="K46" s="11">
        <f>F46-I46-J46</f>
        <v>23534</v>
      </c>
    </row>
    <row r="47" spans="1:11" s="6" customFormat="1" x14ac:dyDescent="0.3">
      <c r="A47" s="10" t="s">
        <v>219</v>
      </c>
      <c r="B47" s="10" t="s">
        <v>131</v>
      </c>
      <c r="C47" s="10" t="s">
        <v>132</v>
      </c>
      <c r="D47" s="11">
        <f>D48</f>
        <v>36000</v>
      </c>
      <c r="E47" s="11">
        <f>E48</f>
        <v>29000</v>
      </c>
      <c r="F47" s="11">
        <f>G47+H47</f>
        <v>36444</v>
      </c>
      <c r="G47" s="11">
        <f>G48</f>
        <v>60</v>
      </c>
      <c r="H47" s="11">
        <f>H48</f>
        <v>36384</v>
      </c>
      <c r="I47" s="11">
        <f>I48</f>
        <v>13730</v>
      </c>
      <c r="J47" s="11">
        <f>J48</f>
        <v>0</v>
      </c>
      <c r="K47" s="11">
        <f>F47-I47-J47</f>
        <v>22714</v>
      </c>
    </row>
    <row r="48" spans="1:11" s="6" customFormat="1" ht="21.6" x14ac:dyDescent="0.3">
      <c r="A48" s="10" t="s">
        <v>220</v>
      </c>
      <c r="B48" s="10" t="s">
        <v>134</v>
      </c>
      <c r="C48" s="10" t="s">
        <v>135</v>
      </c>
      <c r="D48" s="11">
        <v>36000</v>
      </c>
      <c r="E48" s="11">
        <v>29000</v>
      </c>
      <c r="F48" s="11">
        <f>G48+H48</f>
        <v>36444</v>
      </c>
      <c r="G48" s="11">
        <v>60</v>
      </c>
      <c r="H48" s="11">
        <v>36384</v>
      </c>
      <c r="I48" s="11">
        <v>13730</v>
      </c>
      <c r="J48" s="11">
        <v>0</v>
      </c>
      <c r="K48" s="11">
        <f>F48-I48-J48</f>
        <v>22714</v>
      </c>
    </row>
    <row r="49" spans="1:11" s="6" customFormat="1" x14ac:dyDescent="0.3">
      <c r="A49" s="10" t="s">
        <v>221</v>
      </c>
      <c r="B49" s="10" t="s">
        <v>137</v>
      </c>
      <c r="C49" s="10" t="s">
        <v>138</v>
      </c>
      <c r="D49" s="11">
        <v>2000</v>
      </c>
      <c r="E49" s="11">
        <v>1500</v>
      </c>
      <c r="F49" s="11">
        <f>G49+H49</f>
        <v>820</v>
      </c>
      <c r="G49" s="11">
        <v>643</v>
      </c>
      <c r="H49" s="11">
        <v>177</v>
      </c>
      <c r="I49" s="11">
        <v>0</v>
      </c>
      <c r="J49" s="11">
        <v>0</v>
      </c>
      <c r="K49" s="11">
        <f>F49-I49-J49</f>
        <v>820</v>
      </c>
    </row>
    <row r="50" spans="1:11" s="6" customFormat="1" ht="21.6" x14ac:dyDescent="0.3">
      <c r="A50" s="10" t="s">
        <v>222</v>
      </c>
      <c r="B50" s="10" t="s">
        <v>140</v>
      </c>
      <c r="C50" s="10" t="s">
        <v>141</v>
      </c>
      <c r="D50" s="11">
        <f>+D51+D53+D56+D59</f>
        <v>-1306372</v>
      </c>
      <c r="E50" s="11">
        <f>+E51+E53+E56+E59</f>
        <v>-1338372</v>
      </c>
      <c r="F50" s="11">
        <f>G50+H50</f>
        <v>-924230</v>
      </c>
      <c r="G50" s="11">
        <f>+G51+G53+G56+G59</f>
        <v>126828</v>
      </c>
      <c r="H50" s="11">
        <f>+H51+H53+H56+H59</f>
        <v>-1051058</v>
      </c>
      <c r="I50" s="11">
        <f>+I51+I53+I56+I59</f>
        <v>-1039049</v>
      </c>
      <c r="J50" s="11">
        <f>+J51+J53+J56+J59</f>
        <v>0</v>
      </c>
      <c r="K50" s="11">
        <f>F50-I50-J50</f>
        <v>114819</v>
      </c>
    </row>
    <row r="51" spans="1:11" s="6" customFormat="1" ht="21.6" x14ac:dyDescent="0.3">
      <c r="A51" s="10" t="s">
        <v>223</v>
      </c>
      <c r="B51" s="10" t="s">
        <v>143</v>
      </c>
      <c r="C51" s="10" t="s">
        <v>144</v>
      </c>
      <c r="D51" s="11">
        <f>D52</f>
        <v>5000</v>
      </c>
      <c r="E51" s="11">
        <f>E52</f>
        <v>4000</v>
      </c>
      <c r="F51" s="11">
        <f>G51+H51</f>
        <v>1448</v>
      </c>
      <c r="G51" s="11">
        <f>G52</f>
        <v>0</v>
      </c>
      <c r="H51" s="11">
        <f>H52</f>
        <v>1448</v>
      </c>
      <c r="I51" s="11">
        <f>I52</f>
        <v>1448</v>
      </c>
      <c r="J51" s="11">
        <f>J52</f>
        <v>0</v>
      </c>
      <c r="K51" s="11">
        <f>F51-I51-J51</f>
        <v>0</v>
      </c>
    </row>
    <row r="52" spans="1:11" s="6" customFormat="1" x14ac:dyDescent="0.3">
      <c r="A52" s="10" t="s">
        <v>224</v>
      </c>
      <c r="B52" s="10" t="s">
        <v>146</v>
      </c>
      <c r="C52" s="10" t="s">
        <v>147</v>
      </c>
      <c r="D52" s="11">
        <v>5000</v>
      </c>
      <c r="E52" s="11">
        <v>4000</v>
      </c>
      <c r="F52" s="11">
        <f>G52+H52</f>
        <v>1448</v>
      </c>
      <c r="G52" s="11">
        <v>0</v>
      </c>
      <c r="H52" s="11">
        <v>1448</v>
      </c>
      <c r="I52" s="11">
        <v>1448</v>
      </c>
      <c r="J52" s="11">
        <v>0</v>
      </c>
      <c r="K52" s="11">
        <f>F52-I52-J52</f>
        <v>0</v>
      </c>
    </row>
    <row r="53" spans="1:11" s="6" customFormat="1" ht="21.6" x14ac:dyDescent="0.3">
      <c r="A53" s="10" t="s">
        <v>145</v>
      </c>
      <c r="B53" s="10" t="s">
        <v>149</v>
      </c>
      <c r="C53" s="10" t="s">
        <v>150</v>
      </c>
      <c r="D53" s="11">
        <f>D54</f>
        <v>124992</v>
      </c>
      <c r="E53" s="11">
        <f>E54</f>
        <v>124992</v>
      </c>
      <c r="F53" s="11">
        <f>G53+H53</f>
        <v>128506</v>
      </c>
      <c r="G53" s="11">
        <f>G54</f>
        <v>124992</v>
      </c>
      <c r="H53" s="11">
        <f>H54</f>
        <v>3514</v>
      </c>
      <c r="I53" s="11">
        <f>I54</f>
        <v>15523</v>
      </c>
      <c r="J53" s="11">
        <f>J54</f>
        <v>0</v>
      </c>
      <c r="K53" s="11">
        <f>F53-I53-J53</f>
        <v>112983</v>
      </c>
    </row>
    <row r="54" spans="1:11" s="6" customFormat="1" ht="21.6" x14ac:dyDescent="0.3">
      <c r="A54" s="10" t="s">
        <v>225</v>
      </c>
      <c r="B54" s="10" t="s">
        <v>152</v>
      </c>
      <c r="C54" s="10" t="s">
        <v>153</v>
      </c>
      <c r="D54" s="11">
        <f>D55</f>
        <v>124992</v>
      </c>
      <c r="E54" s="11">
        <f>E55</f>
        <v>124992</v>
      </c>
      <c r="F54" s="11">
        <f>G54+H54</f>
        <v>128506</v>
      </c>
      <c r="G54" s="11">
        <f>G55</f>
        <v>124992</v>
      </c>
      <c r="H54" s="11">
        <f>H55</f>
        <v>3514</v>
      </c>
      <c r="I54" s="11">
        <f>I55</f>
        <v>15523</v>
      </c>
      <c r="J54" s="11">
        <f>J55</f>
        <v>0</v>
      </c>
      <c r="K54" s="11">
        <f>F54-I54-J54</f>
        <v>112983</v>
      </c>
    </row>
    <row r="55" spans="1:11" s="6" customFormat="1" ht="21.6" x14ac:dyDescent="0.3">
      <c r="A55" s="10" t="s">
        <v>148</v>
      </c>
      <c r="B55" s="10" t="s">
        <v>155</v>
      </c>
      <c r="C55" s="10" t="s">
        <v>156</v>
      </c>
      <c r="D55" s="11">
        <v>124992</v>
      </c>
      <c r="E55" s="11">
        <v>124992</v>
      </c>
      <c r="F55" s="11">
        <f>G55+H55</f>
        <v>128506</v>
      </c>
      <c r="G55" s="11">
        <v>124992</v>
      </c>
      <c r="H55" s="11">
        <v>3514</v>
      </c>
      <c r="I55" s="11">
        <v>15523</v>
      </c>
      <c r="J55" s="11">
        <v>0</v>
      </c>
      <c r="K55" s="11">
        <f>F55-I55-J55</f>
        <v>112983</v>
      </c>
    </row>
    <row r="56" spans="1:11" s="6" customFormat="1" ht="31.8" x14ac:dyDescent="0.3">
      <c r="A56" s="10" t="s">
        <v>226</v>
      </c>
      <c r="B56" s="10" t="s">
        <v>158</v>
      </c>
      <c r="C56" s="10" t="s">
        <v>159</v>
      </c>
      <c r="D56" s="11">
        <f>+D57+D58</f>
        <v>84340</v>
      </c>
      <c r="E56" s="11">
        <f>+E57+E58</f>
        <v>53340</v>
      </c>
      <c r="F56" s="11">
        <f>G56+H56</f>
        <v>52796</v>
      </c>
      <c r="G56" s="11">
        <f>+G57+G58</f>
        <v>1836</v>
      </c>
      <c r="H56" s="11">
        <f>+H57+H58</f>
        <v>50960</v>
      </c>
      <c r="I56" s="11">
        <f>+I57+I58</f>
        <v>50960</v>
      </c>
      <c r="J56" s="11">
        <f>+J57+J58</f>
        <v>0</v>
      </c>
      <c r="K56" s="11">
        <f>F56-I56-J56</f>
        <v>1836</v>
      </c>
    </row>
    <row r="57" spans="1:11" s="6" customFormat="1" x14ac:dyDescent="0.3">
      <c r="A57" s="10" t="s">
        <v>227</v>
      </c>
      <c r="B57" s="10" t="s">
        <v>161</v>
      </c>
      <c r="C57" s="10" t="s">
        <v>162</v>
      </c>
      <c r="D57" s="11">
        <v>80340</v>
      </c>
      <c r="E57" s="11">
        <v>50340</v>
      </c>
      <c r="F57" s="11">
        <f>G57+H57</f>
        <v>18281</v>
      </c>
      <c r="G57" s="11">
        <v>0</v>
      </c>
      <c r="H57" s="11">
        <v>18281</v>
      </c>
      <c r="I57" s="11">
        <v>18281</v>
      </c>
      <c r="J57" s="11">
        <v>0</v>
      </c>
      <c r="K57" s="11">
        <f>F57-I57-J57</f>
        <v>0</v>
      </c>
    </row>
    <row r="58" spans="1:11" s="6" customFormat="1" x14ac:dyDescent="0.3">
      <c r="A58" s="10" t="s">
        <v>228</v>
      </c>
      <c r="B58" s="10" t="s">
        <v>164</v>
      </c>
      <c r="C58" s="10" t="s">
        <v>165</v>
      </c>
      <c r="D58" s="11">
        <v>4000</v>
      </c>
      <c r="E58" s="11">
        <v>3000</v>
      </c>
      <c r="F58" s="11">
        <f>G58+H58</f>
        <v>34515</v>
      </c>
      <c r="G58" s="11">
        <v>1836</v>
      </c>
      <c r="H58" s="11">
        <v>32679</v>
      </c>
      <c r="I58" s="11">
        <v>32679</v>
      </c>
      <c r="J58" s="11">
        <v>0</v>
      </c>
      <c r="K58" s="11">
        <f>F58-I58-J58</f>
        <v>1836</v>
      </c>
    </row>
    <row r="59" spans="1:11" s="6" customFormat="1" ht="21.6" x14ac:dyDescent="0.3">
      <c r="A59" s="10" t="s">
        <v>229</v>
      </c>
      <c r="B59" s="10" t="s">
        <v>230</v>
      </c>
      <c r="C59" s="10" t="s">
        <v>231</v>
      </c>
      <c r="D59" s="11">
        <f>+D60</f>
        <v>-1520704</v>
      </c>
      <c r="E59" s="11">
        <f>+E60</f>
        <v>-1520704</v>
      </c>
      <c r="F59" s="11">
        <f>G59+H59</f>
        <v>-1106980</v>
      </c>
      <c r="G59" s="11">
        <f>+G60</f>
        <v>0</v>
      </c>
      <c r="H59" s="11">
        <f>+H60</f>
        <v>-1106980</v>
      </c>
      <c r="I59" s="11">
        <f>+I60</f>
        <v>-1106980</v>
      </c>
      <c r="J59" s="11">
        <f>+J60</f>
        <v>0</v>
      </c>
      <c r="K59" s="11">
        <f>F59-I59-J59</f>
        <v>0</v>
      </c>
    </row>
    <row r="60" spans="1:11" s="6" customFormat="1" ht="31.8" x14ac:dyDescent="0.3">
      <c r="A60" s="10" t="s">
        <v>232</v>
      </c>
      <c r="B60" s="10" t="s">
        <v>167</v>
      </c>
      <c r="C60" s="10" t="s">
        <v>168</v>
      </c>
      <c r="D60" s="11">
        <v>-1520704</v>
      </c>
      <c r="E60" s="11">
        <v>-1520704</v>
      </c>
      <c r="F60" s="11">
        <f>G60+H60</f>
        <v>-1106980</v>
      </c>
      <c r="G60" s="11">
        <v>0</v>
      </c>
      <c r="H60" s="11">
        <v>-1106980</v>
      </c>
      <c r="I60" s="11">
        <v>-1106980</v>
      </c>
      <c r="J60" s="11">
        <v>0</v>
      </c>
      <c r="K60" s="11">
        <f>F60-I60-J60</f>
        <v>0</v>
      </c>
    </row>
    <row r="61" spans="1:11" s="6" customFormat="1" x14ac:dyDescent="0.3">
      <c r="A61" s="10" t="s">
        <v>233</v>
      </c>
      <c r="B61" s="10" t="s">
        <v>182</v>
      </c>
      <c r="C61" s="10" t="s">
        <v>183</v>
      </c>
      <c r="D61" s="11">
        <f>D62</f>
        <v>1336100</v>
      </c>
      <c r="E61" s="11">
        <f>E62</f>
        <v>1336100</v>
      </c>
      <c r="F61" s="11">
        <f>G61+H61</f>
        <v>1336076</v>
      </c>
      <c r="G61" s="11">
        <f>G62</f>
        <v>0</v>
      </c>
      <c r="H61" s="11">
        <f>H62</f>
        <v>1336076</v>
      </c>
      <c r="I61" s="11">
        <f>I62</f>
        <v>1336076</v>
      </c>
      <c r="J61" s="11">
        <f>J62</f>
        <v>0</v>
      </c>
      <c r="K61" s="11">
        <f>F61-I61-J61</f>
        <v>0</v>
      </c>
    </row>
    <row r="62" spans="1:11" s="6" customFormat="1" ht="21.6" x14ac:dyDescent="0.3">
      <c r="A62" s="10" t="s">
        <v>234</v>
      </c>
      <c r="B62" s="10" t="s">
        <v>185</v>
      </c>
      <c r="C62" s="10" t="s">
        <v>186</v>
      </c>
      <c r="D62" s="11">
        <f>D63+D66</f>
        <v>1336100</v>
      </c>
      <c r="E62" s="11">
        <f>E63+E66</f>
        <v>1336100</v>
      </c>
      <c r="F62" s="11">
        <f>G62+H62</f>
        <v>1336076</v>
      </c>
      <c r="G62" s="11">
        <f>G63+G66</f>
        <v>0</v>
      </c>
      <c r="H62" s="11">
        <f>H63+H66</f>
        <v>1336076</v>
      </c>
      <c r="I62" s="11">
        <f>I63+I66</f>
        <v>1336076</v>
      </c>
      <c r="J62" s="11">
        <f>J63+J66</f>
        <v>0</v>
      </c>
      <c r="K62" s="11">
        <f>F62-I62-J62</f>
        <v>0</v>
      </c>
    </row>
    <row r="63" spans="1:11" s="6" customFormat="1" ht="82.8" x14ac:dyDescent="0.3">
      <c r="A63" s="10" t="s">
        <v>235</v>
      </c>
      <c r="B63" s="10" t="s">
        <v>188</v>
      </c>
      <c r="C63" s="10" t="s">
        <v>189</v>
      </c>
      <c r="D63" s="11">
        <f>+D64+D65</f>
        <v>936100</v>
      </c>
      <c r="E63" s="11">
        <f>+E64+E65</f>
        <v>936100</v>
      </c>
      <c r="F63" s="11">
        <f>G63+H63</f>
        <v>936076</v>
      </c>
      <c r="G63" s="11">
        <f>+G64+G65</f>
        <v>0</v>
      </c>
      <c r="H63" s="11">
        <f>+H64+H65</f>
        <v>936076</v>
      </c>
      <c r="I63" s="11">
        <f>+I64+I65</f>
        <v>936076</v>
      </c>
      <c r="J63" s="11">
        <f>+J64+J65</f>
        <v>0</v>
      </c>
      <c r="K63" s="11">
        <f>F63-I63-J63</f>
        <v>0</v>
      </c>
    </row>
    <row r="64" spans="1:11" s="6" customFormat="1" x14ac:dyDescent="0.3">
      <c r="A64" s="10" t="s">
        <v>236</v>
      </c>
      <c r="B64" s="10" t="s">
        <v>191</v>
      </c>
      <c r="C64" s="10" t="s">
        <v>192</v>
      </c>
      <c r="D64" s="11">
        <v>935000</v>
      </c>
      <c r="E64" s="11">
        <v>935000</v>
      </c>
      <c r="F64" s="11">
        <f>G64+H64</f>
        <v>935000</v>
      </c>
      <c r="G64" s="11">
        <v>0</v>
      </c>
      <c r="H64" s="11">
        <v>935000</v>
      </c>
      <c r="I64" s="11">
        <v>935000</v>
      </c>
      <c r="J64" s="11">
        <v>0</v>
      </c>
      <c r="K64" s="11">
        <f>F64-I64-J64</f>
        <v>0</v>
      </c>
    </row>
    <row r="65" spans="1:12" s="6" customFormat="1" ht="21.6" x14ac:dyDescent="0.3">
      <c r="A65" s="10" t="s">
        <v>237</v>
      </c>
      <c r="B65" s="10" t="s">
        <v>194</v>
      </c>
      <c r="C65" s="10" t="s">
        <v>195</v>
      </c>
      <c r="D65" s="11">
        <v>1100</v>
      </c>
      <c r="E65" s="11">
        <v>1100</v>
      </c>
      <c r="F65" s="11">
        <f>G65+H65</f>
        <v>1076</v>
      </c>
      <c r="G65" s="11">
        <v>0</v>
      </c>
      <c r="H65" s="11">
        <v>1076</v>
      </c>
      <c r="I65" s="11">
        <v>1076</v>
      </c>
      <c r="J65" s="11">
        <v>0</v>
      </c>
      <c r="K65" s="11">
        <f>F65-I65-J65</f>
        <v>0</v>
      </c>
    </row>
    <row r="66" spans="1:12" s="6" customFormat="1" ht="31.8" x14ac:dyDescent="0.3">
      <c r="A66" s="10" t="s">
        <v>238</v>
      </c>
      <c r="B66" s="10" t="s">
        <v>200</v>
      </c>
      <c r="C66" s="10" t="s">
        <v>201</v>
      </c>
      <c r="D66" s="11">
        <f>+D67</f>
        <v>400000</v>
      </c>
      <c r="E66" s="11">
        <f>+E67</f>
        <v>400000</v>
      </c>
      <c r="F66" s="11">
        <f>G66+H66</f>
        <v>400000</v>
      </c>
      <c r="G66" s="11">
        <f>+G67</f>
        <v>0</v>
      </c>
      <c r="H66" s="11">
        <f>+H67</f>
        <v>400000</v>
      </c>
      <c r="I66" s="11">
        <f>+I67</f>
        <v>400000</v>
      </c>
      <c r="J66" s="11">
        <f>+J67</f>
        <v>0</v>
      </c>
      <c r="K66" s="11">
        <f>F66-I66-J66</f>
        <v>0</v>
      </c>
    </row>
    <row r="67" spans="1:12" s="6" customFormat="1" ht="31.8" x14ac:dyDescent="0.3">
      <c r="A67" s="10" t="s">
        <v>239</v>
      </c>
      <c r="B67" s="10" t="s">
        <v>203</v>
      </c>
      <c r="C67" s="10" t="s">
        <v>204</v>
      </c>
      <c r="D67" s="11">
        <v>400000</v>
      </c>
      <c r="E67" s="11">
        <v>400000</v>
      </c>
      <c r="F67" s="11">
        <f>G67+H67</f>
        <v>400000</v>
      </c>
      <c r="G67" s="11">
        <v>0</v>
      </c>
      <c r="H67" s="11">
        <v>400000</v>
      </c>
      <c r="I67" s="11">
        <v>400000</v>
      </c>
      <c r="J67" s="11">
        <v>0</v>
      </c>
      <c r="K67" s="11">
        <f>F67-I67-J67</f>
        <v>0</v>
      </c>
    </row>
    <row r="68" spans="1:12" s="6" customFormat="1" x14ac:dyDescent="0.3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3">
      <c r="A69" s="13" t="s">
        <v>205</v>
      </c>
      <c r="B69" s="13"/>
      <c r="C69" s="13"/>
      <c r="D69" s="13"/>
      <c r="E69" s="13"/>
      <c r="F69" s="13"/>
      <c r="G69" s="13"/>
      <c r="H69" s="13"/>
      <c r="I69" s="13" t="s">
        <v>207</v>
      </c>
      <c r="J69" s="13"/>
      <c r="K69" s="13"/>
      <c r="L69" s="13"/>
    </row>
    <row r="70" spans="1:12" x14ac:dyDescent="0.3">
      <c r="A70" s="3" t="s">
        <v>206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137" spans="1:20" x14ac:dyDescent="0.3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0323-88C2-474C-A4DD-0485E822053E}">
  <dimension ref="A1:T49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240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241</v>
      </c>
      <c r="C11" s="10" t="s">
        <v>21</v>
      </c>
      <c r="D11" s="11">
        <f>D12+D17+D20</f>
        <v>2382585</v>
      </c>
      <c r="E11" s="11">
        <f>E12+E17+E20</f>
        <v>2382585</v>
      </c>
      <c r="F11" s="11">
        <f>G11+H11</f>
        <v>1803916</v>
      </c>
      <c r="G11" s="11">
        <f>G12+G17+G20</f>
        <v>0</v>
      </c>
      <c r="H11" s="11">
        <f>H12+H17+H20</f>
        <v>1803916</v>
      </c>
      <c r="I11" s="11">
        <f>I12+I17+I20</f>
        <v>1803916</v>
      </c>
      <c r="J11" s="11">
        <f>J12+J17+J20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1520704</v>
      </c>
      <c r="E12" s="11">
        <f>+E13</f>
        <v>1520704</v>
      </c>
      <c r="F12" s="11">
        <f>G12+H12</f>
        <v>1106980</v>
      </c>
      <c r="G12" s="11">
        <f>+G13</f>
        <v>0</v>
      </c>
      <c r="H12" s="11">
        <f>+H13</f>
        <v>1106980</v>
      </c>
      <c r="I12" s="11">
        <f>+I13</f>
        <v>1106980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242</v>
      </c>
      <c r="B13" s="10" t="s">
        <v>122</v>
      </c>
      <c r="C13" s="10" t="s">
        <v>123</v>
      </c>
      <c r="D13" s="11">
        <f>+D14</f>
        <v>1520704</v>
      </c>
      <c r="E13" s="11">
        <f>+E14</f>
        <v>1520704</v>
      </c>
      <c r="F13" s="11">
        <f>G13+H13</f>
        <v>1106980</v>
      </c>
      <c r="G13" s="11">
        <f>+G14</f>
        <v>0</v>
      </c>
      <c r="H13" s="11">
        <f>+H14</f>
        <v>1106980</v>
      </c>
      <c r="I13" s="11">
        <f>+I14</f>
        <v>1106980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210</v>
      </c>
      <c r="B14" s="10" t="s">
        <v>140</v>
      </c>
      <c r="C14" s="10" t="s">
        <v>141</v>
      </c>
      <c r="D14" s="11">
        <f>+D15</f>
        <v>1520704</v>
      </c>
      <c r="E14" s="11">
        <f>+E15</f>
        <v>1520704</v>
      </c>
      <c r="F14" s="11">
        <f>G14+H14</f>
        <v>1106980</v>
      </c>
      <c r="G14" s="11">
        <f>+G15</f>
        <v>0</v>
      </c>
      <c r="H14" s="11">
        <f>+H15</f>
        <v>1106980</v>
      </c>
      <c r="I14" s="11">
        <f>+I15</f>
        <v>1106980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52</v>
      </c>
      <c r="B15" s="10" t="s">
        <v>230</v>
      </c>
      <c r="C15" s="10" t="s">
        <v>231</v>
      </c>
      <c r="D15" s="11">
        <f>+D16</f>
        <v>1520704</v>
      </c>
      <c r="E15" s="11">
        <f>+E16</f>
        <v>1520704</v>
      </c>
      <c r="F15" s="11">
        <f>G15+H15</f>
        <v>1106980</v>
      </c>
      <c r="G15" s="11">
        <f>+G16</f>
        <v>0</v>
      </c>
      <c r="H15" s="11">
        <f>+H16</f>
        <v>1106980</v>
      </c>
      <c r="I15" s="11">
        <f>+I16</f>
        <v>1106980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243</v>
      </c>
      <c r="B16" s="10" t="s">
        <v>170</v>
      </c>
      <c r="C16" s="10" t="s">
        <v>171</v>
      </c>
      <c r="D16" s="11">
        <v>1520704</v>
      </c>
      <c r="E16" s="11">
        <v>1520704</v>
      </c>
      <c r="F16" s="11">
        <f>G16+H16</f>
        <v>1106980</v>
      </c>
      <c r="G16" s="11">
        <v>0</v>
      </c>
      <c r="H16" s="11">
        <v>1106980</v>
      </c>
      <c r="I16" s="11">
        <v>1106980</v>
      </c>
      <c r="J16" s="11">
        <v>0</v>
      </c>
      <c r="K16" s="11">
        <f>F16-I16-J16</f>
        <v>0</v>
      </c>
    </row>
    <row r="17" spans="1:12" s="6" customFormat="1" x14ac:dyDescent="0.3">
      <c r="A17" s="10" t="s">
        <v>73</v>
      </c>
      <c r="B17" s="10" t="s">
        <v>173</v>
      </c>
      <c r="C17" s="10" t="s">
        <v>174</v>
      </c>
      <c r="D17" s="11">
        <f>D18</f>
        <v>216203</v>
      </c>
      <c r="E17" s="11">
        <f>E18</f>
        <v>216203</v>
      </c>
      <c r="F17" s="11">
        <f>G17+H17</f>
        <v>201110</v>
      </c>
      <c r="G17" s="11">
        <f>G18</f>
        <v>0</v>
      </c>
      <c r="H17" s="11">
        <f>H18</f>
        <v>201110</v>
      </c>
      <c r="I17" s="11">
        <f>I18</f>
        <v>201110</v>
      </c>
      <c r="J17" s="11">
        <f>J18</f>
        <v>0</v>
      </c>
      <c r="K17" s="11">
        <f>F17-I17-J17</f>
        <v>0</v>
      </c>
    </row>
    <row r="18" spans="1:12" s="6" customFormat="1" ht="31.8" x14ac:dyDescent="0.3">
      <c r="A18" s="10" t="s">
        <v>76</v>
      </c>
      <c r="B18" s="10" t="s">
        <v>176</v>
      </c>
      <c r="C18" s="10" t="s">
        <v>177</v>
      </c>
      <c r="D18" s="11">
        <f>+D19</f>
        <v>216203</v>
      </c>
      <c r="E18" s="11">
        <f>+E19</f>
        <v>216203</v>
      </c>
      <c r="F18" s="11">
        <f>G18+H18</f>
        <v>201110</v>
      </c>
      <c r="G18" s="11">
        <f>+G19</f>
        <v>0</v>
      </c>
      <c r="H18" s="11">
        <f>+H19</f>
        <v>201110</v>
      </c>
      <c r="I18" s="11">
        <f>+I19</f>
        <v>201110</v>
      </c>
      <c r="J18" s="11">
        <f>+J19</f>
        <v>0</v>
      </c>
      <c r="K18" s="11">
        <f>F18-I18-J18</f>
        <v>0</v>
      </c>
    </row>
    <row r="19" spans="1:12" s="6" customFormat="1" ht="21.6" x14ac:dyDescent="0.3">
      <c r="A19" s="10" t="s">
        <v>244</v>
      </c>
      <c r="B19" s="10" t="s">
        <v>179</v>
      </c>
      <c r="C19" s="10" t="s">
        <v>180</v>
      </c>
      <c r="D19" s="11">
        <v>216203</v>
      </c>
      <c r="E19" s="11">
        <v>216203</v>
      </c>
      <c r="F19" s="11">
        <f>G19+H19</f>
        <v>201110</v>
      </c>
      <c r="G19" s="11">
        <v>0</v>
      </c>
      <c r="H19" s="11">
        <v>201110</v>
      </c>
      <c r="I19" s="11">
        <v>201110</v>
      </c>
      <c r="J19" s="11">
        <v>0</v>
      </c>
      <c r="K19" s="11">
        <f>F19-I19-J19</f>
        <v>0</v>
      </c>
    </row>
    <row r="20" spans="1:12" s="6" customFormat="1" x14ac:dyDescent="0.3">
      <c r="A20" s="10" t="s">
        <v>215</v>
      </c>
      <c r="B20" s="10" t="s">
        <v>182</v>
      </c>
      <c r="C20" s="10" t="s">
        <v>183</v>
      </c>
      <c r="D20" s="11">
        <f>D21</f>
        <v>645678</v>
      </c>
      <c r="E20" s="11">
        <f>E21</f>
        <v>645678</v>
      </c>
      <c r="F20" s="11">
        <f>G20+H20</f>
        <v>495826</v>
      </c>
      <c r="G20" s="11">
        <f>G21</f>
        <v>0</v>
      </c>
      <c r="H20" s="11">
        <f>H21</f>
        <v>495826</v>
      </c>
      <c r="I20" s="11">
        <f>I21</f>
        <v>495826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91</v>
      </c>
      <c r="B21" s="10" t="s">
        <v>185</v>
      </c>
      <c r="C21" s="10" t="s">
        <v>186</v>
      </c>
      <c r="D21" s="11">
        <f>D22</f>
        <v>645678</v>
      </c>
      <c r="E21" s="11">
        <f>E22</f>
        <v>645678</v>
      </c>
      <c r="F21" s="11">
        <f>G21+H21</f>
        <v>495826</v>
      </c>
      <c r="G21" s="11">
        <f>G22</f>
        <v>0</v>
      </c>
      <c r="H21" s="11">
        <f>H22</f>
        <v>495826</v>
      </c>
      <c r="I21" s="11">
        <f>I22</f>
        <v>495826</v>
      </c>
      <c r="J21" s="11">
        <f>J22</f>
        <v>0</v>
      </c>
      <c r="K21" s="11">
        <f>F21-I21-J21</f>
        <v>0</v>
      </c>
    </row>
    <row r="22" spans="1:12" s="6" customFormat="1" ht="82.8" x14ac:dyDescent="0.3">
      <c r="A22" s="10" t="s">
        <v>94</v>
      </c>
      <c r="B22" s="10" t="s">
        <v>188</v>
      </c>
      <c r="C22" s="10" t="s">
        <v>189</v>
      </c>
      <c r="D22" s="11">
        <f>+D23</f>
        <v>645678</v>
      </c>
      <c r="E22" s="11">
        <f>+E23</f>
        <v>645678</v>
      </c>
      <c r="F22" s="11">
        <f>G22+H22</f>
        <v>495826</v>
      </c>
      <c r="G22" s="11">
        <f>+G23</f>
        <v>0</v>
      </c>
      <c r="H22" s="11">
        <f>+H23</f>
        <v>495826</v>
      </c>
      <c r="I22" s="11">
        <f>+I23</f>
        <v>495826</v>
      </c>
      <c r="J22" s="11">
        <f>+J23</f>
        <v>0</v>
      </c>
      <c r="K22" s="11">
        <f>F22-I22-J22</f>
        <v>0</v>
      </c>
    </row>
    <row r="23" spans="1:12" s="6" customFormat="1" x14ac:dyDescent="0.3">
      <c r="A23" s="10" t="s">
        <v>224</v>
      </c>
      <c r="B23" s="10" t="s">
        <v>197</v>
      </c>
      <c r="C23" s="10" t="s">
        <v>198</v>
      </c>
      <c r="D23" s="11">
        <v>645678</v>
      </c>
      <c r="E23" s="11">
        <v>645678</v>
      </c>
      <c r="F23" s="11">
        <f>G23+H23</f>
        <v>495826</v>
      </c>
      <c r="G23" s="11">
        <v>0</v>
      </c>
      <c r="H23" s="11">
        <v>495826</v>
      </c>
      <c r="I23" s="11">
        <v>495826</v>
      </c>
      <c r="J23" s="11">
        <v>0</v>
      </c>
      <c r="K23" s="11">
        <f>F23-I23-J23</f>
        <v>0</v>
      </c>
    </row>
    <row r="24" spans="1:12" s="6" customFormat="1" x14ac:dyDescent="0.3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3">
      <c r="A25" s="13" t="s">
        <v>205</v>
      </c>
      <c r="B25" s="13"/>
      <c r="C25" s="13"/>
      <c r="D25" s="13"/>
      <c r="E25" s="13"/>
      <c r="F25" s="13"/>
      <c r="G25" s="13"/>
      <c r="H25" s="13"/>
      <c r="I25" s="13" t="s">
        <v>207</v>
      </c>
      <c r="J25" s="13"/>
      <c r="K25" s="13"/>
      <c r="L25" s="13"/>
    </row>
    <row r="26" spans="1:12" x14ac:dyDescent="0.3">
      <c r="A26" s="3" t="s">
        <v>206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3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2020-11-10T09:45:01Z</dcterms:created>
  <dcterms:modified xsi:type="dcterms:W3CDTF">2020-11-10T09:45:09Z</dcterms:modified>
</cp:coreProperties>
</file>