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oroiesti\"/>
    </mc:Choice>
  </mc:AlternateContent>
  <xr:revisionPtr revIDLastSave="0" documentId="8_{81CC29F5-C592-4B7A-8B9B-7C4BBD53A65F}" xr6:coauthVersionLast="43" xr6:coauthVersionMax="43" xr10:uidLastSave="{00000000-0000-0000-0000-000000000000}"/>
  <bookViews>
    <workbookView xWindow="390" yWindow="390" windowWidth="15375" windowHeight="7875" activeTab="2" xr2:uid="{2E3874FB-7AC8-4EF6-8430-637C73CBB200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G14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 s="1"/>
  <c r="E18" i="3"/>
  <c r="E17" i="3" s="1"/>
  <c r="D19" i="3"/>
  <c r="D18" i="3" s="1"/>
  <c r="D17" i="3" s="1"/>
  <c r="E19" i="3"/>
  <c r="F19" i="3"/>
  <c r="K19" i="3" s="1"/>
  <c r="G19" i="3"/>
  <c r="G18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D21" i="3"/>
  <c r="E21" i="3"/>
  <c r="G21" i="3"/>
  <c r="F21" i="3" s="1"/>
  <c r="K21" i="3" s="1"/>
  <c r="H21" i="3"/>
  <c r="I21" i="3"/>
  <c r="J21" i="3"/>
  <c r="F22" i="3"/>
  <c r="K22" i="3" s="1"/>
  <c r="D24" i="3"/>
  <c r="D23" i="3" s="1"/>
  <c r="E24" i="3"/>
  <c r="E23" i="3" s="1"/>
  <c r="F24" i="3"/>
  <c r="K24" i="3" s="1"/>
  <c r="G24" i="3"/>
  <c r="G23" i="3" s="1"/>
  <c r="F23" i="3" s="1"/>
  <c r="K23" i="3" s="1"/>
  <c r="H24" i="3"/>
  <c r="H23" i="3" s="1"/>
  <c r="I24" i="3"/>
  <c r="I23" i="3" s="1"/>
  <c r="J24" i="3"/>
  <c r="J23" i="3" s="1"/>
  <c r="F25" i="3"/>
  <c r="K25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D32" i="2"/>
  <c r="E32" i="2"/>
  <c r="G32" i="2"/>
  <c r="F32" i="2" s="1"/>
  <c r="K32" i="2" s="1"/>
  <c r="H32" i="2"/>
  <c r="I32" i="2"/>
  <c r="J32" i="2"/>
  <c r="F33" i="2"/>
  <c r="K33" i="2"/>
  <c r="F34" i="2"/>
  <c r="K34" i="2"/>
  <c r="F35" i="2"/>
  <c r="K35" i="2"/>
  <c r="D37" i="2"/>
  <c r="D36" i="2" s="1"/>
  <c r="E37" i="2"/>
  <c r="E36" i="2" s="1"/>
  <c r="G37" i="2"/>
  <c r="G36" i="2" s="1"/>
  <c r="F36" i="2" s="1"/>
  <c r="K36" i="2" s="1"/>
  <c r="H37" i="2"/>
  <c r="H36" i="2" s="1"/>
  <c r="I37" i="2"/>
  <c r="I36" i="2" s="1"/>
  <c r="J37" i="2"/>
  <c r="J36" i="2" s="1"/>
  <c r="F38" i="2"/>
  <c r="K38" i="2"/>
  <c r="F39" i="2"/>
  <c r="K39" i="2"/>
  <c r="F40" i="2"/>
  <c r="K40" i="2"/>
  <c r="D42" i="2"/>
  <c r="D41" i="2" s="1"/>
  <c r="E42" i="2"/>
  <c r="E41" i="2" s="1"/>
  <c r="G42" i="2"/>
  <c r="F42" i="2" s="1"/>
  <c r="K42" i="2" s="1"/>
  <c r="H42" i="2"/>
  <c r="H41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G46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/>
  <c r="F49" i="2"/>
  <c r="K49" i="2"/>
  <c r="D51" i="2"/>
  <c r="E51" i="2"/>
  <c r="G51" i="2"/>
  <c r="H51" i="2"/>
  <c r="I51" i="2"/>
  <c r="J51" i="2"/>
  <c r="F52" i="2"/>
  <c r="K52" i="2"/>
  <c r="D54" i="2"/>
  <c r="D53" i="2" s="1"/>
  <c r="E54" i="2"/>
  <c r="E53" i="2" s="1"/>
  <c r="G54" i="2"/>
  <c r="F54" i="2" s="1"/>
  <c r="K54" i="2" s="1"/>
  <c r="H54" i="2"/>
  <c r="H53" i="2" s="1"/>
  <c r="I54" i="2"/>
  <c r="I53" i="2" s="1"/>
  <c r="J54" i="2"/>
  <c r="J53" i="2" s="1"/>
  <c r="F55" i="2"/>
  <c r="K55" i="2"/>
  <c r="D56" i="2"/>
  <c r="E56" i="2"/>
  <c r="G56" i="2"/>
  <c r="F56" i="2" s="1"/>
  <c r="K56" i="2" s="1"/>
  <c r="H56" i="2"/>
  <c r="I56" i="2"/>
  <c r="J56" i="2"/>
  <c r="F57" i="2"/>
  <c r="K57" i="2"/>
  <c r="F58" i="2"/>
  <c r="K58" i="2"/>
  <c r="D59" i="2"/>
  <c r="E59" i="2"/>
  <c r="G59" i="2"/>
  <c r="F59" i="2" s="1"/>
  <c r="K59" i="2" s="1"/>
  <c r="H59" i="2"/>
  <c r="I59" i="2"/>
  <c r="J59" i="2"/>
  <c r="F60" i="2"/>
  <c r="K60" i="2"/>
  <c r="D63" i="2"/>
  <c r="D62" i="2" s="1"/>
  <c r="D61" i="2" s="1"/>
  <c r="E63" i="2"/>
  <c r="E62" i="2" s="1"/>
  <c r="E61" i="2" s="1"/>
  <c r="G63" i="2"/>
  <c r="F63" i="2" s="1"/>
  <c r="K63" i="2" s="1"/>
  <c r="H63" i="2"/>
  <c r="H62" i="2" s="1"/>
  <c r="H61" i="2" s="1"/>
  <c r="I63" i="2"/>
  <c r="I62" i="2" s="1"/>
  <c r="I61" i="2" s="1"/>
  <c r="J63" i="2"/>
  <c r="J62" i="2" s="1"/>
  <c r="J61" i="2" s="1"/>
  <c r="F64" i="2"/>
  <c r="K64" i="2"/>
  <c r="F65" i="2"/>
  <c r="K65" i="2"/>
  <c r="F66" i="2"/>
  <c r="K66" i="2"/>
  <c r="D67" i="2"/>
  <c r="E67" i="2"/>
  <c r="G67" i="2"/>
  <c r="F67" i="2" s="1"/>
  <c r="K67" i="2" s="1"/>
  <c r="H67" i="2"/>
  <c r="I67" i="2"/>
  <c r="J67" i="2"/>
  <c r="F68" i="2"/>
  <c r="K68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D33" i="1"/>
  <c r="E33" i="1"/>
  <c r="G33" i="1"/>
  <c r="F33" i="1" s="1"/>
  <c r="K33" i="1" s="1"/>
  <c r="H33" i="1"/>
  <c r="I33" i="1"/>
  <c r="J33" i="1"/>
  <c r="F34" i="1"/>
  <c r="K34" i="1"/>
  <c r="F35" i="1"/>
  <c r="K35" i="1"/>
  <c r="F36" i="1"/>
  <c r="K36" i="1"/>
  <c r="D38" i="1"/>
  <c r="D37" i="1" s="1"/>
  <c r="E38" i="1"/>
  <c r="E37" i="1" s="1"/>
  <c r="G38" i="1"/>
  <c r="G37" i="1" s="1"/>
  <c r="H38" i="1"/>
  <c r="H37" i="1" s="1"/>
  <c r="I38" i="1"/>
  <c r="I37" i="1" s="1"/>
  <c r="J38" i="1"/>
  <c r="J37" i="1" s="1"/>
  <c r="F39" i="1"/>
  <c r="K39" i="1"/>
  <c r="F40" i="1"/>
  <c r="K40" i="1"/>
  <c r="F41" i="1"/>
  <c r="K41" i="1"/>
  <c r="D43" i="1"/>
  <c r="D42" i="1" s="1"/>
  <c r="E43" i="1"/>
  <c r="E42" i="1" s="1"/>
  <c r="G43" i="1"/>
  <c r="F43" i="1" s="1"/>
  <c r="K43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F50" i="1"/>
  <c r="K50" i="1"/>
  <c r="D52" i="1"/>
  <c r="E52" i="1"/>
  <c r="G52" i="1"/>
  <c r="H52" i="1"/>
  <c r="I52" i="1"/>
  <c r="J52" i="1"/>
  <c r="F53" i="1"/>
  <c r="K53" i="1"/>
  <c r="D55" i="1"/>
  <c r="D54" i="1" s="1"/>
  <c r="E55" i="1"/>
  <c r="E54" i="1" s="1"/>
  <c r="G55" i="1"/>
  <c r="F55" i="1" s="1"/>
  <c r="K55" i="1" s="1"/>
  <c r="H55" i="1"/>
  <c r="H54" i="1" s="1"/>
  <c r="I55" i="1"/>
  <c r="I54" i="1" s="1"/>
  <c r="J55" i="1"/>
  <c r="J54" i="1" s="1"/>
  <c r="F56" i="1"/>
  <c r="K56" i="1"/>
  <c r="D57" i="1"/>
  <c r="E57" i="1"/>
  <c r="G57" i="1"/>
  <c r="F57" i="1" s="1"/>
  <c r="K57" i="1" s="1"/>
  <c r="H57" i="1"/>
  <c r="I57" i="1"/>
  <c r="J57" i="1"/>
  <c r="F58" i="1"/>
  <c r="K58" i="1"/>
  <c r="F59" i="1"/>
  <c r="K59" i="1"/>
  <c r="F60" i="1"/>
  <c r="K60" i="1"/>
  <c r="F61" i="1"/>
  <c r="K61" i="1"/>
  <c r="D64" i="1"/>
  <c r="D63" i="1" s="1"/>
  <c r="D62" i="1" s="1"/>
  <c r="E64" i="1"/>
  <c r="E63" i="1" s="1"/>
  <c r="E62" i="1" s="1"/>
  <c r="G64" i="1"/>
  <c r="F64" i="1" s="1"/>
  <c r="K64" i="1" s="1"/>
  <c r="H64" i="1"/>
  <c r="H63" i="1" s="1"/>
  <c r="H62" i="1" s="1"/>
  <c r="I64" i="1"/>
  <c r="I63" i="1" s="1"/>
  <c r="I62" i="1" s="1"/>
  <c r="J64" i="1"/>
  <c r="J63" i="1" s="1"/>
  <c r="J62" i="1" s="1"/>
  <c r="F65" i="1"/>
  <c r="K65" i="1"/>
  <c r="F66" i="1"/>
  <c r="K66" i="1"/>
  <c r="F67" i="1"/>
  <c r="K67" i="1"/>
  <c r="F68" i="1"/>
  <c r="K68" i="1"/>
  <c r="D69" i="1"/>
  <c r="E69" i="1"/>
  <c r="G69" i="1"/>
  <c r="F69" i="1" s="1"/>
  <c r="K69" i="1" s="1"/>
  <c r="H69" i="1"/>
  <c r="I69" i="1"/>
  <c r="J69" i="1"/>
  <c r="F70" i="1"/>
  <c r="K70" i="1"/>
  <c r="F71" i="1"/>
  <c r="K71" i="1"/>
  <c r="D73" i="1"/>
  <c r="D72" i="1" s="1"/>
  <c r="E73" i="1"/>
  <c r="E72" i="1" s="1"/>
  <c r="G73" i="1"/>
  <c r="G72" i="1" s="1"/>
  <c r="H73" i="1"/>
  <c r="H72" i="1" s="1"/>
  <c r="I73" i="1"/>
  <c r="I72" i="1" s="1"/>
  <c r="J73" i="1"/>
  <c r="J72" i="1" s="1"/>
  <c r="F74" i="1"/>
  <c r="K74" i="1"/>
  <c r="F18" i="3" l="1"/>
  <c r="K18" i="3" s="1"/>
  <c r="G17" i="3"/>
  <c r="F17" i="3" s="1"/>
  <c r="K17" i="3" s="1"/>
  <c r="G13" i="3"/>
  <c r="F14" i="3"/>
  <c r="K14" i="3" s="1"/>
  <c r="J11" i="3"/>
  <c r="E11" i="3"/>
  <c r="I11" i="3"/>
  <c r="D11" i="3"/>
  <c r="F15" i="3"/>
  <c r="K15" i="3" s="1"/>
  <c r="G45" i="2"/>
  <c r="F46" i="2"/>
  <c r="K46" i="2" s="1"/>
  <c r="H50" i="2"/>
  <c r="H44" i="2" s="1"/>
  <c r="E44" i="2"/>
  <c r="J31" i="2"/>
  <c r="E31" i="2"/>
  <c r="E13" i="2" s="1"/>
  <c r="E12" i="2" s="1"/>
  <c r="E11" i="2" s="1"/>
  <c r="I31" i="2"/>
  <c r="D31" i="2"/>
  <c r="G22" i="2"/>
  <c r="F22" i="2" s="1"/>
  <c r="K22" i="2" s="1"/>
  <c r="F23" i="2"/>
  <c r="K23" i="2" s="1"/>
  <c r="J13" i="2"/>
  <c r="I50" i="2"/>
  <c r="I44" i="2" s="1"/>
  <c r="D50" i="2"/>
  <c r="D44" i="2" s="1"/>
  <c r="J50" i="2"/>
  <c r="J44" i="2" s="1"/>
  <c r="E50" i="2"/>
  <c r="H31" i="2"/>
  <c r="H13" i="2" s="1"/>
  <c r="H12" i="2" s="1"/>
  <c r="H11" i="2" s="1"/>
  <c r="I13" i="2"/>
  <c r="D13" i="2"/>
  <c r="G15" i="2"/>
  <c r="F51" i="2"/>
  <c r="K51" i="2" s="1"/>
  <c r="F47" i="2"/>
  <c r="K47" i="2" s="1"/>
  <c r="F37" i="2"/>
  <c r="K37" i="2" s="1"/>
  <c r="F24" i="2"/>
  <c r="K24" i="2" s="1"/>
  <c r="G62" i="2"/>
  <c r="G53" i="2"/>
  <c r="F53" i="2" s="1"/>
  <c r="K53" i="2" s="1"/>
  <c r="G41" i="2"/>
  <c r="F41" i="2" s="1"/>
  <c r="K41" i="2" s="1"/>
  <c r="G31" i="2"/>
  <c r="F31" i="2" s="1"/>
  <c r="J51" i="1"/>
  <c r="H32" i="1"/>
  <c r="F72" i="1"/>
  <c r="K72" i="1" s="1"/>
  <c r="I51" i="1"/>
  <c r="I45" i="1" s="1"/>
  <c r="D51" i="1"/>
  <c r="F37" i="1"/>
  <c r="K37" i="1" s="1"/>
  <c r="H45" i="1"/>
  <c r="H14" i="1"/>
  <c r="H13" i="1" s="1"/>
  <c r="H51" i="1"/>
  <c r="J45" i="1"/>
  <c r="J32" i="1"/>
  <c r="J14" i="1" s="1"/>
  <c r="J13" i="1" s="1"/>
  <c r="E32" i="1"/>
  <c r="E14" i="1"/>
  <c r="E51" i="1"/>
  <c r="E45" i="1" s="1"/>
  <c r="D45" i="1"/>
  <c r="I32" i="1"/>
  <c r="I14" i="1" s="1"/>
  <c r="I13" i="1" s="1"/>
  <c r="D32" i="1"/>
  <c r="D14" i="1"/>
  <c r="D13" i="1" s="1"/>
  <c r="G63" i="1"/>
  <c r="G47" i="1"/>
  <c r="G24" i="1"/>
  <c r="G16" i="1"/>
  <c r="F73" i="1"/>
  <c r="K73" i="1" s="1"/>
  <c r="F52" i="1"/>
  <c r="K52" i="1" s="1"/>
  <c r="F38" i="1"/>
  <c r="K38" i="1" s="1"/>
  <c r="G54" i="1"/>
  <c r="F54" i="1" s="1"/>
  <c r="K54" i="1" s="1"/>
  <c r="G42" i="1"/>
  <c r="F42" i="1" s="1"/>
  <c r="K42" i="1" s="1"/>
  <c r="G32" i="1"/>
  <c r="F32" i="1" s="1"/>
  <c r="G12" i="3" l="1"/>
  <c r="F13" i="3"/>
  <c r="K13" i="3" s="1"/>
  <c r="F62" i="2"/>
  <c r="K62" i="2" s="1"/>
  <c r="G61" i="2"/>
  <c r="F61" i="2" s="1"/>
  <c r="K61" i="2" s="1"/>
  <c r="J12" i="2"/>
  <c r="J11" i="2" s="1"/>
  <c r="K31" i="2"/>
  <c r="F15" i="2"/>
  <c r="K15" i="2" s="1"/>
  <c r="G14" i="2"/>
  <c r="I12" i="2"/>
  <c r="I11" i="2" s="1"/>
  <c r="D12" i="2"/>
  <c r="D11" i="2" s="1"/>
  <c r="G50" i="2"/>
  <c r="F50" i="2" s="1"/>
  <c r="K50" i="2" s="1"/>
  <c r="G44" i="2"/>
  <c r="F44" i="2" s="1"/>
  <c r="K44" i="2" s="1"/>
  <c r="F45" i="2"/>
  <c r="K45" i="2" s="1"/>
  <c r="J11" i="1"/>
  <c r="J12" i="1"/>
  <c r="I11" i="1"/>
  <c r="I12" i="1"/>
  <c r="D11" i="1"/>
  <c r="D12" i="1"/>
  <c r="E13" i="1"/>
  <c r="G62" i="1"/>
  <c r="F62" i="1" s="1"/>
  <c r="K62" i="1" s="1"/>
  <c r="F63" i="1"/>
  <c r="K63" i="1" s="1"/>
  <c r="G23" i="1"/>
  <c r="F23" i="1" s="1"/>
  <c r="K23" i="1" s="1"/>
  <c r="F24" i="1"/>
  <c r="K24" i="1" s="1"/>
  <c r="H11" i="1"/>
  <c r="H12" i="1"/>
  <c r="F16" i="1"/>
  <c r="K16" i="1" s="1"/>
  <c r="G15" i="1"/>
  <c r="K32" i="1"/>
  <c r="G46" i="1"/>
  <c r="F47" i="1"/>
  <c r="K47" i="1" s="1"/>
  <c r="G51" i="1"/>
  <c r="F51" i="1" s="1"/>
  <c r="K51" i="1" s="1"/>
  <c r="F12" i="3" l="1"/>
  <c r="K12" i="3" s="1"/>
  <c r="G11" i="3"/>
  <c r="F11" i="3" s="1"/>
  <c r="K11" i="3" s="1"/>
  <c r="F14" i="2"/>
  <c r="K14" i="2" s="1"/>
  <c r="G13" i="2"/>
  <c r="F15" i="1"/>
  <c r="K15" i="1" s="1"/>
  <c r="G14" i="1"/>
  <c r="E11" i="1"/>
  <c r="E12" i="1"/>
  <c r="G45" i="1"/>
  <c r="F45" i="1" s="1"/>
  <c r="K45" i="1" s="1"/>
  <c r="F46" i="1"/>
  <c r="K46" i="1" s="1"/>
  <c r="G12" i="2" l="1"/>
  <c r="F13" i="2"/>
  <c r="K13" i="2" s="1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<sst xmlns="http://schemas.openxmlformats.org/spreadsheetml/2006/main" count="477" uniqueCount="257">
  <si>
    <t>CENTRALIZAT</t>
  </si>
  <si>
    <t xml:space="preserve"> Anexa 12</t>
  </si>
  <si>
    <t>Cont de executie - Venituri - Bugetul local</t>
  </si>
  <si>
    <t>Trimestrul: 4,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</si>
  <si>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</si>
  <si>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</si>
  <si>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</si>
  <si>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</si>
  <si>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</si>
  <si>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</si>
  <si>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</si>
  <si>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</si>
  <si>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</si>
  <si>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</si>
  <si>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</si>
  <si>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</si>
  <si>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</si>
  <si>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</si>
  <si>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</si>
  <si>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</si>
  <si>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</si>
  <si>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</si>
  <si>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</si>
  <si>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</si>
  <si>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</si>
  <si>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</si>
  <si>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</si>
  <si>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</si>
  <si>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</si>
  <si>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</si>
  <si>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</si>
  <si>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</si>
  <si>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</si>
  <si>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</si>
  <si>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</si>
  <si>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</si>
  <si>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</si>
  <si>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</si>
  <si>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</si>
  <si>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</si>
  <si>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</si>
  <si>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</si>
  <si>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</si>
  <si>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</si>
  <si>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</si>
  <si>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</si>
  <si>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</si>
  <si>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</si>
  <si>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</si>
  <si>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</si>
  <si>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</si>
  <si>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</si>
  <si>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</si>
  <si>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</si>
  <si>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</si>
  <si>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</si>
  <si>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</si>
  <si>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</si>
  <si>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</si>
  <si>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</si>
  <si>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</si>
  <si>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</si>
  <si>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</si>
  <si>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</si>
  <si>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</si>
  <si>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</si>
  <si>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</si>
  <si>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</si>
  <si>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</si>
  <si>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</si>
  <si>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</si>
  <si>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</si>
  <si>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</si>
  <si>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</si>
  <si>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</si>
  <si>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</si>
  <si>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</si>
  <si>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</si>
  <si>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</si>
  <si>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</si>
  <si>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</si>
  <si>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</si>
  <si>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</si>
  <si>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</si>
  <si>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</si>
  <si>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</si>
  <si>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</si>
  <si>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</si>
  <si>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</si>
  <si>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</si>
  <si>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</si>
  <si>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</si>
  <si>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</si>
  <si>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</si>
  <si>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</si>
  <si>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</si>
  <si>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</si>
  <si>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</si>
  <si>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</si>
  <si>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</si>
  <si>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</si>
  <si>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</si>
  <si>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</si>
  <si>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</si>
  <si>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</si>
  <si>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</si>
  <si>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</si>
  <si>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</si>
  <si>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</si>
  <si>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</si>
  <si>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</si>
  <si>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</si>
  <si>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</si>
  <si>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</si>
  <si>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</si>
  <si>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</si>
  <si>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</si>
  <si>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</si>
  <si>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</si>
  <si>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</si>
  <si>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</si>
  <si>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</si>
  <si>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</si>
  <si>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</si>
  <si>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</si>
  <si>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</si>
  <si>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</si>
  <si>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</si>
  <si>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</si>
  <si>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</si>
  <si>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</si>
  <si>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</si>
  <si>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</si>
  <si>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</si>
  <si>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</si>
  <si>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</si>
  <si>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64</t>
  </si>
  <si>
    <t>Alte venituri din proprietate</t>
  </si>
  <si>
    <t>30.02.50</t>
  </si>
  <si>
    <t>67</t>
  </si>
  <si>
    <t>C2.  VANZARI DE BUNURI SI SERVICII (cod 33.02+34.02+35.02+36.02+37.02)</t>
  </si>
  <si>
    <t>00.14</t>
  </si>
  <si>
    <t>79</t>
  </si>
  <si>
    <t>Venituri din taxe administrative, eliberari permise (cod 34.02.02+34.02.50)</t>
  </si>
  <si>
    <t>34.02</t>
  </si>
  <si>
    <t>80</t>
  </si>
  <si>
    <t>Taxe extrajudiciare de timbru</t>
  </si>
  <si>
    <t>34.02.02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</si>
  <si>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</si>
  <si>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</si>
  <si>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</si>
  <si>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</si>
  <si>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</si>
  <si>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</si>
  <si>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</si>
  <si>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</si>
  <si>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</si>
  <si>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89</t>
  </si>
  <si>
    <t>Diverse venituri (cod 36.02.01+36.02.05+36.02.06+36.02.07+36.02.11+36.02.50)</t>
  </si>
  <si>
    <t>36.02</t>
  </si>
  <si>
    <t>93</t>
  </si>
  <si>
    <t>Taxe speciale</t>
  </si>
  <si>
    <t>36.02.06</t>
  </si>
  <si>
    <t>104</t>
  </si>
  <si>
    <t>Alte venituri</t>
  </si>
  <si>
    <t>36.02.50</t>
  </si>
  <si>
    <t>107</t>
  </si>
  <si>
    <t>Vărsăminte din secţiunea de funcţionare pentru finanţarea secţiunii de dezvoltare a bugetului local (cu semnul minus)</t>
  </si>
  <si>
    <t>37.02.03</t>
  </si>
  <si>
    <t>108</t>
  </si>
  <si>
    <t>Vărsăminte din secţiunea de funcţionare</t>
  </si>
  <si>
    <t>37.02.04</t>
  </si>
  <si>
    <t>134</t>
  </si>
  <si>
    <t>IV.  SUBVENTII (cod 00.18)</t>
  </si>
  <si>
    <t>00.17</t>
  </si>
  <si>
    <t>135</t>
  </si>
  <si>
    <t>SUBVENTII DE LA ALTE NIVELE ALE ADMINISTRATIEI PUBLICE (cod 42.02+43.02)</t>
  </si>
  <si>
    <t>00.18</t>
  </si>
  <si>
    <t>136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</si>
  <si>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</si>
  <si>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</si>
  <si>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166</t>
  </si>
  <si>
    <t>Subventii primite din Fondul de Interventie</t>
  </si>
  <si>
    <t>42.02.28</t>
  </si>
  <si>
    <t>170</t>
  </si>
  <si>
    <t>Subventii pentru acordarea ajutorului pentru incalzirea locuintei cu lemne, carbuni, combustibili petrolieri</t>
  </si>
  <si>
    <t>42.02.34</t>
  </si>
  <si>
    <t>175</t>
  </si>
  <si>
    <t>Subventii din bugetul de stat pentru finantarea sanatatii</t>
  </si>
  <si>
    <t>42.02.41</t>
  </si>
  <si>
    <t>194</t>
  </si>
  <si>
    <t>Finantarea programelor nationale de dezvoltare locala</t>
  </si>
  <si>
    <t>42.02.65</t>
  </si>
  <si>
    <t>206</t>
  </si>
  <si>
    <t>Subventii de la alte administratii (cod. 43.02.01+43.02.04+43.02.07+43.02.08+43.02.20+43.02.21)</t>
  </si>
  <si>
    <t>43.02</t>
  </si>
  <si>
    <t>210</t>
  </si>
  <si>
    <t>Subventii primite  de la bugetele consiliilor locale si judetene pentru ajutoare  în situatii de extrema dificultate</t>
  </si>
  <si>
    <t>43.02.08</t>
  </si>
  <si>
    <t>216</t>
  </si>
  <si>
    <t>Sume alocate din bugetul AFIR, pentru sustinerea proiectelor din PNDR 2014-2020</t>
  </si>
  <si>
    <t>43.02.31</t>
  </si>
  <si>
    <t>299</t>
  </si>
  <si>
    <t>Sume primite de la UE/alti donatori in contul platilor efectuate si prefinantari aferente cadrului financiar 2014-2020</t>
  </si>
  <si>
    <t>48.02</t>
  </si>
  <si>
    <t>312</t>
  </si>
  <si>
    <t xml:space="preserve">Fondul European Agricol de Dezvoltare Rurala  (FEADR)  (cod 48.02.04.01+48.02.04.02+48.02.04.03) </t>
  </si>
  <si>
    <t>48.02.04</t>
  </si>
  <si>
    <t>313</t>
  </si>
  <si>
    <t xml:space="preserve">  Sume primite în contul plăţilor efectuate în anul curent</t>
  </si>
  <si>
    <t>48.02.04.01</t>
  </si>
  <si>
    <t>ORDONATOR DE CREDITE,</t>
  </si>
  <si>
    <t>LUNGU CRISTIAN</t>
  </si>
  <si>
    <t>CONTABIL,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</si>
  <si>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</si>
  <si>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</si>
  <si>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</si>
  <si>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</si>
  <si>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</si>
  <si>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</si>
  <si>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</si>
  <si>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</si>
  <si>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</si>
  <si>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</si>
  <si>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50</t>
  </si>
  <si>
    <t>57</t>
  </si>
  <si>
    <t>58</t>
  </si>
  <si>
    <t>62</t>
  </si>
  <si>
    <t>65</t>
  </si>
  <si>
    <t>77</t>
  </si>
  <si>
    <t>78</t>
  </si>
  <si>
    <t>81</t>
  </si>
  <si>
    <t>87</t>
  </si>
  <si>
    <t>91</t>
  </si>
  <si>
    <t>96</t>
  </si>
  <si>
    <t>97</t>
  </si>
  <si>
    <t>Transferuri voluntare,  altele decat subventiile (cod 37.02.01+37.02.50)</t>
  </si>
  <si>
    <t>37.02</t>
  </si>
  <si>
    <t>99</t>
  </si>
  <si>
    <t>112</t>
  </si>
  <si>
    <t>113</t>
  </si>
  <si>
    <t>114</t>
  </si>
  <si>
    <t>116</t>
  </si>
  <si>
    <t>119</t>
  </si>
  <si>
    <t>123</t>
  </si>
  <si>
    <t>141</t>
  </si>
  <si>
    <t>145</t>
  </si>
  <si>
    <t>Cont de executie - Venituri - Bugetul local - sectiunea dezvoltare</t>
  </si>
  <si>
    <t>VENITURILE SECŢIUNII DE DEZVOLTARE - TOTAL</t>
  </si>
  <si>
    <t>7</t>
  </si>
  <si>
    <t>17</t>
  </si>
  <si>
    <t>18</t>
  </si>
  <si>
    <t>38</t>
  </si>
  <si>
    <t>85</t>
  </si>
  <si>
    <t>88</t>
  </si>
  <si>
    <t>179</t>
  </si>
  <si>
    <t>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</si>
</sst>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89814-3B83-4DD5-885B-1DFF8B342510}">
  <dimension ref="A1:T15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D13+D62+D72</f>
        <v>3954192</v>
      </c>
      <c r="E11" s="11">
        <f>E13+E62+E72</f>
        <v>8406251</v>
      </c>
      <c r="F11" s="11">
        <f>G11+H11</f>
        <v>8019757</v>
      </c>
      <c r="G11" s="11">
        <f>G13+G62+G72</f>
        <v>732887</v>
      </c>
      <c r="H11" s="11">
        <f>H13+H62+H72</f>
        <v>7286870</v>
      </c>
      <c r="I11" s="11">
        <f>I13+I62+I72</f>
        <v>7218424</v>
      </c>
      <c r="J11" s="11">
        <f>J13+J62+J72</f>
        <v>22178</v>
      </c>
      <c r="K11" s="11">
        <f>F11-I11-J11</f>
        <v>779155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2117192</v>
      </c>
      <c r="E12" s="11">
        <f>E13-E33</f>
        <v>2491936</v>
      </c>
      <c r="F12" s="11">
        <f>G12+H12</f>
        <v>2385079</v>
      </c>
      <c r="G12" s="11">
        <f>G13-G33</f>
        <v>732887</v>
      </c>
      <c r="H12" s="11">
        <f>H13-H33</f>
        <v>1652192</v>
      </c>
      <c r="I12" s="11">
        <f>I13-I33</f>
        <v>1583746</v>
      </c>
      <c r="J12" s="11">
        <f>J13-J33</f>
        <v>22178</v>
      </c>
      <c r="K12" s="11">
        <f>F12-I12-J12</f>
        <v>779155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3954192</v>
      </c>
      <c r="E13" s="11">
        <f>E14+E45</f>
        <v>5964916</v>
      </c>
      <c r="F13" s="11">
        <f>G13+H13</f>
        <v>5800423</v>
      </c>
      <c r="G13" s="11">
        <f>G14+G45</f>
        <v>732887</v>
      </c>
      <c r="H13" s="11">
        <f>H14+H45</f>
        <v>5067536</v>
      </c>
      <c r="I13" s="11">
        <f>I14+I45</f>
        <v>4999090</v>
      </c>
      <c r="J13" s="11">
        <f>J14+J45</f>
        <v>22178</v>
      </c>
      <c r="K13" s="11">
        <f>F13-I13-J13</f>
        <v>779155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D15+D23+D32+D42</f>
        <v>3782200</v>
      </c>
      <c r="E14" s="11">
        <f>E15+E23+E32+E42</f>
        <v>5712584</v>
      </c>
      <c r="F14" s="11">
        <f>G14+H14</f>
        <v>5476584</v>
      </c>
      <c r="G14" s="11">
        <f>G15+G23+G32+G42</f>
        <v>605356</v>
      </c>
      <c r="H14" s="11">
        <f>H15+H23+H32+H42</f>
        <v>4871228</v>
      </c>
      <c r="I14" s="11">
        <f>I15+I23+I32+I42</f>
        <v>4877933</v>
      </c>
      <c r="J14" s="11">
        <f>J15+J23+J32+J42</f>
        <v>21612</v>
      </c>
      <c r="K14" s="11">
        <f>F14-I14-J14</f>
        <v>577039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1050000</v>
      </c>
      <c r="E15" s="11">
        <f>+E16</f>
        <v>1344000</v>
      </c>
      <c r="F15" s="11">
        <f>G15+H15</f>
        <v>1187850</v>
      </c>
      <c r="G15" s="11">
        <f>+G16</f>
        <v>0</v>
      </c>
      <c r="H15" s="11">
        <f>+H16</f>
        <v>1187850</v>
      </c>
      <c r="I15" s="11">
        <f>+I16</f>
        <v>1187850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1050000</v>
      </c>
      <c r="E16" s="11">
        <f>E17+E19</f>
        <v>1344000</v>
      </c>
      <c r="F16" s="11">
        <f>G16+H16</f>
        <v>1187850</v>
      </c>
      <c r="G16" s="11">
        <f>G17+G19</f>
        <v>0</v>
      </c>
      <c r="H16" s="11">
        <f>H17+H19</f>
        <v>1187850</v>
      </c>
      <c r="I16" s="11">
        <f>I17+I19</f>
        <v>1187850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3577</v>
      </c>
      <c r="G17" s="11">
        <f>+G18</f>
        <v>0</v>
      </c>
      <c r="H17" s="11">
        <f>+H18</f>
        <v>3577</v>
      </c>
      <c r="I17" s="11">
        <f>+I18</f>
        <v>3577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3577</v>
      </c>
      <c r="G18" s="11">
        <v>0</v>
      </c>
      <c r="H18" s="11">
        <v>3577</v>
      </c>
      <c r="I18" s="11">
        <v>3577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1050000</v>
      </c>
      <c r="E19" s="11">
        <f>E20+E21+E22</f>
        <v>1344000</v>
      </c>
      <c r="F19" s="11">
        <f>G19+H19</f>
        <v>1184273</v>
      </c>
      <c r="G19" s="11">
        <f>G20+G21+G22</f>
        <v>0</v>
      </c>
      <c r="H19" s="11">
        <f>H20+H21+H22</f>
        <v>1184273</v>
      </c>
      <c r="I19" s="11">
        <f>I20+I21+I22</f>
        <v>1184273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292000</v>
      </c>
      <c r="E20" s="11">
        <v>292000</v>
      </c>
      <c r="F20" s="11">
        <f>G20+H20</f>
        <v>211618</v>
      </c>
      <c r="G20" s="11">
        <v>0</v>
      </c>
      <c r="H20" s="11">
        <v>211618</v>
      </c>
      <c r="I20" s="11">
        <v>211618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133000</v>
      </c>
      <c r="E21" s="11">
        <v>127000</v>
      </c>
      <c r="F21" s="11">
        <f>G21+H21</f>
        <v>125032</v>
      </c>
      <c r="G21" s="11">
        <v>0</v>
      </c>
      <c r="H21" s="11">
        <v>125032</v>
      </c>
      <c r="I21" s="11">
        <v>125032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625000</v>
      </c>
      <c r="E22" s="11">
        <v>925000</v>
      </c>
      <c r="F22" s="11">
        <f>G22+H22</f>
        <v>847623</v>
      </c>
      <c r="G22" s="11">
        <v>0</v>
      </c>
      <c r="H22" s="11">
        <v>847623</v>
      </c>
      <c r="I22" s="11">
        <v>847623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797200</v>
      </c>
      <c r="E23" s="11">
        <f>E24</f>
        <v>797604</v>
      </c>
      <c r="F23" s="11">
        <f>G23+H23</f>
        <v>744822</v>
      </c>
      <c r="G23" s="11">
        <f>G24</f>
        <v>519217</v>
      </c>
      <c r="H23" s="11">
        <f>H24</f>
        <v>225605</v>
      </c>
      <c r="I23" s="11">
        <f>I24</f>
        <v>229117</v>
      </c>
      <c r="J23" s="11">
        <f>J24</f>
        <v>21612</v>
      </c>
      <c r="K23" s="11">
        <f>F23-I23-J23</f>
        <v>494093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</f>
        <v>797200</v>
      </c>
      <c r="E24" s="11">
        <f>E25+E28</f>
        <v>797604</v>
      </c>
      <c r="F24" s="11">
        <f>G24+H24</f>
        <v>744822</v>
      </c>
      <c r="G24" s="11">
        <f>G25+G28</f>
        <v>519217</v>
      </c>
      <c r="H24" s="11">
        <f>H25+H28</f>
        <v>225605</v>
      </c>
      <c r="I24" s="11">
        <f>I25+I28</f>
        <v>229117</v>
      </c>
      <c r="J24" s="11">
        <f>J25+J28</f>
        <v>21612</v>
      </c>
      <c r="K24" s="11">
        <f>F24-I24-J24</f>
        <v>494093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145700</v>
      </c>
      <c r="E25" s="11">
        <f>E26+E27</f>
        <v>146104</v>
      </c>
      <c r="F25" s="11">
        <f>G25+H25</f>
        <v>70428</v>
      </c>
      <c r="G25" s="11">
        <f>G26+G27</f>
        <v>52605</v>
      </c>
      <c r="H25" s="11">
        <f>H26+H27</f>
        <v>17823</v>
      </c>
      <c r="I25" s="11">
        <f>I26+I27</f>
        <v>20580</v>
      </c>
      <c r="J25" s="11">
        <f>J26+J27</f>
        <v>21612</v>
      </c>
      <c r="K25" s="11">
        <f>F25-I25-J25</f>
        <v>28236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46000</v>
      </c>
      <c r="E26" s="11">
        <v>46404</v>
      </c>
      <c r="F26" s="11">
        <f>G26+H26</f>
        <v>45625</v>
      </c>
      <c r="G26" s="11">
        <v>27802</v>
      </c>
      <c r="H26" s="11">
        <v>17823</v>
      </c>
      <c r="I26" s="11">
        <v>17465</v>
      </c>
      <c r="J26" s="11">
        <v>0</v>
      </c>
      <c r="K26" s="11">
        <f>F26-I26-J26</f>
        <v>28160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99700</v>
      </c>
      <c r="E27" s="11">
        <v>99700</v>
      </c>
      <c r="F27" s="11">
        <f>G27+H27</f>
        <v>24803</v>
      </c>
      <c r="G27" s="11">
        <v>24803</v>
      </c>
      <c r="H27" s="11">
        <v>0</v>
      </c>
      <c r="I27" s="11">
        <v>3115</v>
      </c>
      <c r="J27" s="11">
        <v>21612</v>
      </c>
      <c r="K27" s="11">
        <f>F27-I27-J27</f>
        <v>76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651500</v>
      </c>
      <c r="E28" s="11">
        <f>E29+E30+E31</f>
        <v>651500</v>
      </c>
      <c r="F28" s="11">
        <f>G28+H28</f>
        <v>674394</v>
      </c>
      <c r="G28" s="11">
        <f>G29+G30+G31</f>
        <v>466612</v>
      </c>
      <c r="H28" s="11">
        <f>H29+H30+H31</f>
        <v>207782</v>
      </c>
      <c r="I28" s="11">
        <f>I29+I30+I31</f>
        <v>208537</v>
      </c>
      <c r="J28" s="11">
        <f>J29+J30+J31</f>
        <v>0</v>
      </c>
      <c r="K28" s="11">
        <f>F28-I28-J28</f>
        <v>465857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111000</v>
      </c>
      <c r="E29" s="11">
        <v>111000</v>
      </c>
      <c r="F29" s="11">
        <f>G29+H29</f>
        <v>111767</v>
      </c>
      <c r="G29" s="11">
        <v>77233</v>
      </c>
      <c r="H29" s="11">
        <v>34534</v>
      </c>
      <c r="I29" s="11">
        <v>33838</v>
      </c>
      <c r="J29" s="11">
        <v>0</v>
      </c>
      <c r="K29" s="11">
        <f>F29-I29-J29</f>
        <v>77929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13000</v>
      </c>
      <c r="E30" s="11">
        <v>13000</v>
      </c>
      <c r="F30" s="11">
        <f>G30+H30</f>
        <v>565</v>
      </c>
      <c r="G30" s="11">
        <v>171</v>
      </c>
      <c r="H30" s="11">
        <v>394</v>
      </c>
      <c r="I30" s="11">
        <v>438</v>
      </c>
      <c r="J30" s="11">
        <v>0</v>
      </c>
      <c r="K30" s="11">
        <f>F30-I30-J30</f>
        <v>127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527500</v>
      </c>
      <c r="E31" s="11">
        <v>527500</v>
      </c>
      <c r="F31" s="11">
        <f>G31+H31</f>
        <v>562062</v>
      </c>
      <c r="G31" s="11">
        <v>389208</v>
      </c>
      <c r="H31" s="11">
        <v>172854</v>
      </c>
      <c r="I31" s="11">
        <v>174261</v>
      </c>
      <c r="J31" s="11">
        <v>0</v>
      </c>
      <c r="K31" s="11">
        <f>F31-I31-J31</f>
        <v>387801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1935000</v>
      </c>
      <c r="E32" s="11">
        <f>E33+E37</f>
        <v>3570980</v>
      </c>
      <c r="F32" s="11">
        <f>G32+H32</f>
        <v>3541887</v>
      </c>
      <c r="G32" s="11">
        <f>G33+G37</f>
        <v>84267</v>
      </c>
      <c r="H32" s="11">
        <f>H33+H37</f>
        <v>3457620</v>
      </c>
      <c r="I32" s="11">
        <f>I33+I37</f>
        <v>3460966</v>
      </c>
      <c r="J32" s="11">
        <f>J33+J37</f>
        <v>0</v>
      </c>
      <c r="K32" s="11">
        <f>F32-I32-J32</f>
        <v>80921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1837000</v>
      </c>
      <c r="E33" s="11">
        <f>+E34+E35+E36</f>
        <v>3472980</v>
      </c>
      <c r="F33" s="11">
        <f>G33+H33</f>
        <v>3415344</v>
      </c>
      <c r="G33" s="11">
        <f>+G34+G35+G36</f>
        <v>0</v>
      </c>
      <c r="H33" s="11">
        <f>+H34+H35+H36</f>
        <v>3415344</v>
      </c>
      <c r="I33" s="11">
        <f>+I34+I35+I36</f>
        <v>3415344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761000</v>
      </c>
      <c r="E34" s="11">
        <v>857000</v>
      </c>
      <c r="F34" s="11">
        <f>G34+H34</f>
        <v>799364</v>
      </c>
      <c r="G34" s="11">
        <v>0</v>
      </c>
      <c r="H34" s="11">
        <v>799364</v>
      </c>
      <c r="I34" s="11">
        <v>799364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30000</v>
      </c>
      <c r="E35" s="11">
        <v>30000</v>
      </c>
      <c r="F35" s="11">
        <f>G35+H35</f>
        <v>30000</v>
      </c>
      <c r="G35" s="11">
        <v>0</v>
      </c>
      <c r="H35" s="11">
        <v>30000</v>
      </c>
      <c r="I35" s="11">
        <v>30000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1046000</v>
      </c>
      <c r="E36" s="11">
        <v>2585980</v>
      </c>
      <c r="F36" s="11">
        <f>G36+H36</f>
        <v>2585980</v>
      </c>
      <c r="G36" s="11">
        <v>0</v>
      </c>
      <c r="H36" s="11">
        <v>2585980</v>
      </c>
      <c r="I36" s="11">
        <v>2585980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98000</v>
      </c>
      <c r="E37" s="11">
        <f>E38+E41</f>
        <v>98000</v>
      </c>
      <c r="F37" s="11">
        <f>G37+H37</f>
        <v>126543</v>
      </c>
      <c r="G37" s="11">
        <f>G38+G41</f>
        <v>84267</v>
      </c>
      <c r="H37" s="11">
        <f>H38+H41</f>
        <v>42276</v>
      </c>
      <c r="I37" s="11">
        <f>I38+I41</f>
        <v>45622</v>
      </c>
      <c r="J37" s="11">
        <f>J38+J41</f>
        <v>0</v>
      </c>
      <c r="K37" s="11">
        <f>F37-I37-J37</f>
        <v>80921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98000</v>
      </c>
      <c r="E38" s="11">
        <f>E39+E40</f>
        <v>98000</v>
      </c>
      <c r="F38" s="11">
        <f>G38+H38</f>
        <v>126513</v>
      </c>
      <c r="G38" s="11">
        <f>G39+G40</f>
        <v>84267</v>
      </c>
      <c r="H38" s="11">
        <f>H39+H40</f>
        <v>42246</v>
      </c>
      <c r="I38" s="11">
        <f>I39+I40</f>
        <v>45622</v>
      </c>
      <c r="J38" s="11">
        <f>J39+J40</f>
        <v>0</v>
      </c>
      <c r="K38" s="11">
        <f>F38-I38-J38</f>
        <v>80891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70000</v>
      </c>
      <c r="E39" s="11">
        <v>70000</v>
      </c>
      <c r="F39" s="11">
        <f>G39+H39</f>
        <v>95356</v>
      </c>
      <c r="G39" s="11">
        <v>60846</v>
      </c>
      <c r="H39" s="11">
        <v>34510</v>
      </c>
      <c r="I39" s="11">
        <v>45252</v>
      </c>
      <c r="J39" s="11">
        <v>0</v>
      </c>
      <c r="K39" s="11">
        <f>F39-I39-J39</f>
        <v>50104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28000</v>
      </c>
      <c r="E40" s="11">
        <v>28000</v>
      </c>
      <c r="F40" s="11">
        <f>G40+H40</f>
        <v>31157</v>
      </c>
      <c r="G40" s="11">
        <v>23421</v>
      </c>
      <c r="H40" s="11">
        <v>7736</v>
      </c>
      <c r="I40" s="11">
        <v>370</v>
      </c>
      <c r="J40" s="11">
        <v>0</v>
      </c>
      <c r="K40" s="11">
        <f>F40-I40-J40</f>
        <v>30787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30</v>
      </c>
      <c r="G41" s="11">
        <v>0</v>
      </c>
      <c r="H41" s="11">
        <v>30</v>
      </c>
      <c r="I41" s="11">
        <v>0</v>
      </c>
      <c r="J41" s="11">
        <v>0</v>
      </c>
      <c r="K41" s="11">
        <f>F41-I41-J41</f>
        <v>30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0</v>
      </c>
      <c r="E42" s="11">
        <f>E43</f>
        <v>0</v>
      </c>
      <c r="F42" s="11">
        <f>G42+H42</f>
        <v>2025</v>
      </c>
      <c r="G42" s="11">
        <f>G43</f>
        <v>1872</v>
      </c>
      <c r="H42" s="11">
        <f>H43</f>
        <v>153</v>
      </c>
      <c r="I42" s="11">
        <f>I43</f>
        <v>0</v>
      </c>
      <c r="J42" s="11">
        <f>J43</f>
        <v>0</v>
      </c>
      <c r="K42" s="11">
        <f>F42-I42-J42</f>
        <v>2025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0</v>
      </c>
      <c r="E43" s="11">
        <f>E44</f>
        <v>0</v>
      </c>
      <c r="F43" s="11">
        <f>G43+H43</f>
        <v>2025</v>
      </c>
      <c r="G43" s="11">
        <f>G44</f>
        <v>1872</v>
      </c>
      <c r="H43" s="11">
        <f>H44</f>
        <v>153</v>
      </c>
      <c r="I43" s="11">
        <f>I44</f>
        <v>0</v>
      </c>
      <c r="J43" s="11">
        <f>J44</f>
        <v>0</v>
      </c>
      <c r="K43" s="11">
        <f>F43-I43-J43</f>
        <v>2025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0</v>
      </c>
      <c r="E44" s="11">
        <v>0</v>
      </c>
      <c r="F44" s="11">
        <f>G44+H44</f>
        <v>2025</v>
      </c>
      <c r="G44" s="11">
        <v>1872</v>
      </c>
      <c r="H44" s="11">
        <v>153</v>
      </c>
      <c r="I44" s="11">
        <v>0</v>
      </c>
      <c r="J44" s="11">
        <v>0</v>
      </c>
      <c r="K44" s="11">
        <f>F44-I44-J44</f>
        <v>2025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D46+D51</f>
        <v>171992</v>
      </c>
      <c r="E45" s="11">
        <f>E46+E51</f>
        <v>252332</v>
      </c>
      <c r="F45" s="11">
        <f>G45+H45</f>
        <v>323839</v>
      </c>
      <c r="G45" s="11">
        <f>G46+G51</f>
        <v>127531</v>
      </c>
      <c r="H45" s="11">
        <f>H46+H51</f>
        <v>196308</v>
      </c>
      <c r="I45" s="11">
        <f>I46+I51</f>
        <v>121157</v>
      </c>
      <c r="J45" s="11">
        <f>J46+J51</f>
        <v>566</v>
      </c>
      <c r="K45" s="11">
        <f>F45-I45-J45</f>
        <v>202116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38000</v>
      </c>
      <c r="E46" s="11">
        <f>E47</f>
        <v>38000</v>
      </c>
      <c r="F46" s="11">
        <f>G46+H46</f>
        <v>36644</v>
      </c>
      <c r="G46" s="11">
        <f>G47</f>
        <v>703</v>
      </c>
      <c r="H46" s="11">
        <f>H47</f>
        <v>35941</v>
      </c>
      <c r="I46" s="11">
        <f>I47</f>
        <v>21811</v>
      </c>
      <c r="J46" s="11">
        <f>J47</f>
        <v>566</v>
      </c>
      <c r="K46" s="11">
        <f>F46-I46-J46</f>
        <v>14267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+D48+D50</f>
        <v>38000</v>
      </c>
      <c r="E47" s="11">
        <f>+E48+E50</f>
        <v>38000</v>
      </c>
      <c r="F47" s="11">
        <f>G47+H47</f>
        <v>36644</v>
      </c>
      <c r="G47" s="11">
        <f>+G48+G50</f>
        <v>703</v>
      </c>
      <c r="H47" s="11">
        <f>+H48+H50</f>
        <v>35941</v>
      </c>
      <c r="I47" s="11">
        <f>+I48+I50</f>
        <v>21811</v>
      </c>
      <c r="J47" s="11">
        <f>+J48+J50</f>
        <v>566</v>
      </c>
      <c r="K47" s="11">
        <f>F47-I47-J47</f>
        <v>14267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D49</f>
        <v>36000</v>
      </c>
      <c r="E48" s="11">
        <f>E49</f>
        <v>36000</v>
      </c>
      <c r="F48" s="11">
        <f>G48+H48</f>
        <v>36001</v>
      </c>
      <c r="G48" s="11">
        <f>G49</f>
        <v>60</v>
      </c>
      <c r="H48" s="11">
        <f>H49</f>
        <v>35941</v>
      </c>
      <c r="I48" s="11">
        <f>I49</f>
        <v>21811</v>
      </c>
      <c r="J48" s="11">
        <f>J49</f>
        <v>0</v>
      </c>
      <c r="K48" s="11">
        <f>F48-I48-J48</f>
        <v>14190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36000</v>
      </c>
      <c r="E49" s="11">
        <v>36000</v>
      </c>
      <c r="F49" s="11">
        <f>G49+H49</f>
        <v>36001</v>
      </c>
      <c r="G49" s="11">
        <v>60</v>
      </c>
      <c r="H49" s="11">
        <v>35941</v>
      </c>
      <c r="I49" s="11">
        <v>21811</v>
      </c>
      <c r="J49" s="11">
        <v>0</v>
      </c>
      <c r="K49" s="11">
        <f>F49-I49-J49</f>
        <v>14190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v>2000</v>
      </c>
      <c r="E50" s="11">
        <v>2000</v>
      </c>
      <c r="F50" s="11">
        <f>G50+H50</f>
        <v>643</v>
      </c>
      <c r="G50" s="11">
        <v>643</v>
      </c>
      <c r="H50" s="11">
        <v>0</v>
      </c>
      <c r="I50" s="11">
        <v>0</v>
      </c>
      <c r="J50" s="11">
        <v>566</v>
      </c>
      <c r="K50" s="11">
        <f>F50-I50-J50</f>
        <v>77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+D52+D54+D57</f>
        <v>133992</v>
      </c>
      <c r="E51" s="11">
        <f>+E52+E54+E57</f>
        <v>214332</v>
      </c>
      <c r="F51" s="11">
        <f>G51+H51</f>
        <v>287195</v>
      </c>
      <c r="G51" s="11">
        <f>+G52+G54+G57</f>
        <v>126828</v>
      </c>
      <c r="H51" s="11">
        <f>+H52+H54+H57</f>
        <v>160367</v>
      </c>
      <c r="I51" s="11">
        <f>+I52+I54+I57</f>
        <v>99346</v>
      </c>
      <c r="J51" s="11">
        <f>+J52+J54+J57</f>
        <v>0</v>
      </c>
      <c r="K51" s="11">
        <f>F51-I51-J51</f>
        <v>187849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5000</v>
      </c>
      <c r="E52" s="11">
        <f>E53</f>
        <v>5000</v>
      </c>
      <c r="F52" s="11">
        <f>G52+H52</f>
        <v>2459</v>
      </c>
      <c r="G52" s="11">
        <f>G53</f>
        <v>0</v>
      </c>
      <c r="H52" s="11">
        <f>H53</f>
        <v>2459</v>
      </c>
      <c r="I52" s="11">
        <f>I53</f>
        <v>2459</v>
      </c>
      <c r="J52" s="11">
        <f>J53</f>
        <v>0</v>
      </c>
      <c r="K52" s="11">
        <f>F52-I52-J52</f>
        <v>0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5000</v>
      </c>
      <c r="E53" s="11">
        <v>5000</v>
      </c>
      <c r="F53" s="11">
        <f>G53+H53</f>
        <v>2459</v>
      </c>
      <c r="G53" s="11">
        <v>0</v>
      </c>
      <c r="H53" s="11">
        <v>2459</v>
      </c>
      <c r="I53" s="11">
        <v>2459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124992</v>
      </c>
      <c r="E54" s="11">
        <f>E55</f>
        <v>124992</v>
      </c>
      <c r="F54" s="11">
        <f>G54+H54</f>
        <v>184975</v>
      </c>
      <c r="G54" s="11">
        <f>G55</f>
        <v>124992</v>
      </c>
      <c r="H54" s="11">
        <f>H55</f>
        <v>59983</v>
      </c>
      <c r="I54" s="11">
        <f>I55</f>
        <v>29789</v>
      </c>
      <c r="J54" s="11">
        <f>J55</f>
        <v>0</v>
      </c>
      <c r="K54" s="11">
        <f>F54-I54-J54</f>
        <v>155186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124992</v>
      </c>
      <c r="E55" s="11">
        <f>E56</f>
        <v>124992</v>
      </c>
      <c r="F55" s="11">
        <f>G55+H55</f>
        <v>184975</v>
      </c>
      <c r="G55" s="11">
        <f>G56</f>
        <v>124992</v>
      </c>
      <c r="H55" s="11">
        <f>H56</f>
        <v>59983</v>
      </c>
      <c r="I55" s="11">
        <f>I56</f>
        <v>29789</v>
      </c>
      <c r="J55" s="11">
        <f>J56</f>
        <v>0</v>
      </c>
      <c r="K55" s="11">
        <f>F55-I55-J55</f>
        <v>155186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124992</v>
      </c>
      <c r="E56" s="11">
        <v>124992</v>
      </c>
      <c r="F56" s="11">
        <f>G56+H56</f>
        <v>184975</v>
      </c>
      <c r="G56" s="11">
        <v>124992</v>
      </c>
      <c r="H56" s="11">
        <v>59983</v>
      </c>
      <c r="I56" s="11">
        <v>29789</v>
      </c>
      <c r="J56" s="11">
        <v>0</v>
      </c>
      <c r="K56" s="11">
        <f>F56-I56-J56</f>
        <v>155186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+D58+D59</f>
        <v>4000</v>
      </c>
      <c r="E57" s="11">
        <f>+E58+E59</f>
        <v>84340</v>
      </c>
      <c r="F57" s="11">
        <f>G57+H57</f>
        <v>99761</v>
      </c>
      <c r="G57" s="11">
        <f>+G58+G59</f>
        <v>1836</v>
      </c>
      <c r="H57" s="11">
        <f>+H58+H59</f>
        <v>97925</v>
      </c>
      <c r="I57" s="11">
        <f>+I58+I59</f>
        <v>67098</v>
      </c>
      <c r="J57" s="11">
        <f>+J58+J59</f>
        <v>0</v>
      </c>
      <c r="K57" s="11">
        <f>F57-I57-J57</f>
        <v>32663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0</v>
      </c>
      <c r="E58" s="11">
        <v>80340</v>
      </c>
      <c r="F58" s="11">
        <f>G58+H58</f>
        <v>64805</v>
      </c>
      <c r="G58" s="11">
        <v>0</v>
      </c>
      <c r="H58" s="11">
        <v>64805</v>
      </c>
      <c r="I58" s="11">
        <v>33978</v>
      </c>
      <c r="J58" s="11">
        <v>0</v>
      </c>
      <c r="K58" s="11">
        <f>F58-I58-J58</f>
        <v>30827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4000</v>
      </c>
      <c r="E59" s="11">
        <v>4000</v>
      </c>
      <c r="F59" s="11">
        <f>G59+H59</f>
        <v>34956</v>
      </c>
      <c r="G59" s="11">
        <v>1836</v>
      </c>
      <c r="H59" s="11">
        <v>33120</v>
      </c>
      <c r="I59" s="11">
        <v>33120</v>
      </c>
      <c r="J59" s="11">
        <v>0</v>
      </c>
      <c r="K59" s="11">
        <f>F59-I59-J59</f>
        <v>1836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-265300</v>
      </c>
      <c r="E60" s="11">
        <v>-1464414</v>
      </c>
      <c r="F60" s="11">
        <f>G60+H60</f>
        <v>-1276981</v>
      </c>
      <c r="G60" s="11">
        <v>0</v>
      </c>
      <c r="H60" s="11">
        <v>-1276981</v>
      </c>
      <c r="I60" s="11">
        <v>-1276981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265300</v>
      </c>
      <c r="E61" s="11">
        <v>1464414</v>
      </c>
      <c r="F61" s="11">
        <f>G61+H61</f>
        <v>1276981</v>
      </c>
      <c r="G61" s="11">
        <v>0</v>
      </c>
      <c r="H61" s="11">
        <v>1276981</v>
      </c>
      <c r="I61" s="11">
        <v>1276981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f>D63</f>
        <v>0</v>
      </c>
      <c r="E62" s="11">
        <f>E63</f>
        <v>2294540</v>
      </c>
      <c r="F62" s="11">
        <f>G62+H62</f>
        <v>2072539</v>
      </c>
      <c r="G62" s="11">
        <f>G63</f>
        <v>0</v>
      </c>
      <c r="H62" s="11">
        <f>H63</f>
        <v>2072539</v>
      </c>
      <c r="I62" s="11">
        <f>I63</f>
        <v>2072539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D64+D69</f>
        <v>0</v>
      </c>
      <c r="E63" s="11">
        <f>E64+E69</f>
        <v>2294540</v>
      </c>
      <c r="F63" s="11">
        <f>G63+H63</f>
        <v>2072539</v>
      </c>
      <c r="G63" s="11">
        <f>G64+G69</f>
        <v>0</v>
      </c>
      <c r="H63" s="11">
        <f>H64+H69</f>
        <v>2072539</v>
      </c>
      <c r="I63" s="11">
        <f>I64+I69</f>
        <v>2072539</v>
      </c>
      <c r="J63" s="11">
        <f>J64+J69</f>
        <v>0</v>
      </c>
      <c r="K63" s="11">
        <f>F63-I63-J63</f>
        <v>0</v>
      </c>
    </row>
    <row r="64" spans="1:11" s="6" customFormat="1" ht="96" x14ac:dyDescent="0.25">
      <c r="A64" s="10" t="s">
        <v>178</v>
      </c>
      <c r="B64" s="10" t="s">
        <v>179</v>
      </c>
      <c r="C64" s="10" t="s">
        <v>180</v>
      </c>
      <c r="D64" s="11">
        <f>+D65+D66+D67+D68</f>
        <v>0</v>
      </c>
      <c r="E64" s="11">
        <f>+E65+E66+E67+E68</f>
        <v>1682767</v>
      </c>
      <c r="F64" s="11">
        <f>G64+H64</f>
        <v>1460767</v>
      </c>
      <c r="G64" s="11">
        <f>+G65+G66+G67+G68</f>
        <v>0</v>
      </c>
      <c r="H64" s="11">
        <f>+H65+H66+H67+H68</f>
        <v>1460767</v>
      </c>
      <c r="I64" s="11">
        <f>+I65+I66+I67+I68</f>
        <v>1460767</v>
      </c>
      <c r="J64" s="11">
        <f>+J65+J66+J67+J68</f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v>0</v>
      </c>
      <c r="E65" s="11">
        <v>935000</v>
      </c>
      <c r="F65" s="11">
        <f>G65+H65</f>
        <v>935000</v>
      </c>
      <c r="G65" s="11">
        <v>0</v>
      </c>
      <c r="H65" s="11">
        <v>935000</v>
      </c>
      <c r="I65" s="11">
        <v>935000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v>0</v>
      </c>
      <c r="E66" s="11">
        <v>17085</v>
      </c>
      <c r="F66" s="11">
        <f>G66+H66</f>
        <v>17061</v>
      </c>
      <c r="G66" s="11">
        <v>0</v>
      </c>
      <c r="H66" s="11">
        <v>17061</v>
      </c>
      <c r="I66" s="11">
        <v>17061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v>0</v>
      </c>
      <c r="E67" s="11">
        <v>5204</v>
      </c>
      <c r="F67" s="11">
        <f>G67+H67</f>
        <v>12880</v>
      </c>
      <c r="G67" s="11">
        <v>0</v>
      </c>
      <c r="H67" s="11">
        <v>12880</v>
      </c>
      <c r="I67" s="11">
        <v>12880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0</v>
      </c>
      <c r="E68" s="11">
        <v>725478</v>
      </c>
      <c r="F68" s="11">
        <f>G68+H68</f>
        <v>495826</v>
      </c>
      <c r="G68" s="11">
        <v>0</v>
      </c>
      <c r="H68" s="11">
        <v>495826</v>
      </c>
      <c r="I68" s="11">
        <v>495826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f>+D70+D71</f>
        <v>0</v>
      </c>
      <c r="E69" s="11">
        <f>+E70+E71</f>
        <v>611773</v>
      </c>
      <c r="F69" s="11">
        <f>G69+H69</f>
        <v>611772</v>
      </c>
      <c r="G69" s="11">
        <f>+G70+G71</f>
        <v>0</v>
      </c>
      <c r="H69" s="11">
        <f>+H70+H71</f>
        <v>611772</v>
      </c>
      <c r="I69" s="11">
        <f>+I70+I71</f>
        <v>611772</v>
      </c>
      <c r="J69" s="11">
        <f>+J70+J71</f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v>0</v>
      </c>
      <c r="E70" s="11">
        <v>530000</v>
      </c>
      <c r="F70" s="11">
        <f>G70+H70</f>
        <v>530000</v>
      </c>
      <c r="G70" s="11">
        <v>0</v>
      </c>
      <c r="H70" s="11">
        <v>530000</v>
      </c>
      <c r="I70" s="11">
        <v>530000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0</v>
      </c>
      <c r="E71" s="11">
        <v>81773</v>
      </c>
      <c r="F71" s="11">
        <f>G71+H71</f>
        <v>81772</v>
      </c>
      <c r="G71" s="11">
        <v>0</v>
      </c>
      <c r="H71" s="11">
        <v>81772</v>
      </c>
      <c r="I71" s="11">
        <v>81772</v>
      </c>
      <c r="J71" s="11">
        <v>0</v>
      </c>
      <c r="K71" s="11">
        <f>F71-I71-J71</f>
        <v>0</v>
      </c>
    </row>
    <row r="72" spans="1:12" s="6" customFormat="1" ht="33" x14ac:dyDescent="0.25">
      <c r="A72" s="10" t="s">
        <v>202</v>
      </c>
      <c r="B72" s="10" t="s">
        <v>203</v>
      </c>
      <c r="C72" s="10" t="s">
        <v>204</v>
      </c>
      <c r="D72" s="11">
        <f>+D73</f>
        <v>0</v>
      </c>
      <c r="E72" s="11">
        <f>+E73</f>
        <v>146795</v>
      </c>
      <c r="F72" s="11">
        <f>G72+H72</f>
        <v>146795</v>
      </c>
      <c r="G72" s="11">
        <f>+G73</f>
        <v>0</v>
      </c>
      <c r="H72" s="11">
        <f>+H73</f>
        <v>146795</v>
      </c>
      <c r="I72" s="11">
        <f>+I73</f>
        <v>146795</v>
      </c>
      <c r="J72" s="11">
        <f>+J73</f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f>D74</f>
        <v>0</v>
      </c>
      <c r="E73" s="11">
        <f>E74</f>
        <v>146795</v>
      </c>
      <c r="F73" s="11">
        <f>G73+H73</f>
        <v>146795</v>
      </c>
      <c r="G73" s="11">
        <f>G74</f>
        <v>0</v>
      </c>
      <c r="H73" s="11">
        <f>H74</f>
        <v>146795</v>
      </c>
      <c r="I73" s="11">
        <f>I74</f>
        <v>146795</v>
      </c>
      <c r="J73" s="11">
        <f>J74</f>
        <v>0</v>
      </c>
      <c r="K73" s="11">
        <f>F73-I73-J73</f>
        <v>0</v>
      </c>
    </row>
    <row r="74" spans="1:12" s="6" customFormat="1" ht="22.5" x14ac:dyDescent="0.25">
      <c r="A74" s="10" t="s">
        <v>208</v>
      </c>
      <c r="B74" s="10" t="s">
        <v>209</v>
      </c>
      <c r="C74" s="10" t="s">
        <v>210</v>
      </c>
      <c r="D74" s="11">
        <v>0</v>
      </c>
      <c r="E74" s="11">
        <v>146795</v>
      </c>
      <c r="F74" s="11">
        <f>G74+H74</f>
        <v>146795</v>
      </c>
      <c r="G74" s="11">
        <v>0</v>
      </c>
      <c r="H74" s="11">
        <v>146795</v>
      </c>
      <c r="I74" s="11">
        <v>146795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211</v>
      </c>
      <c r="B76" s="13"/>
      <c r="C76" s="13"/>
      <c r="D76" s="13"/>
      <c r="E76" s="13"/>
      <c r="F76" s="13"/>
      <c r="G76" s="13"/>
      <c r="H76" s="13"/>
      <c r="I76" s="13" t="s">
        <v>213</v>
      </c>
      <c r="J76" s="13"/>
      <c r="K76" s="13"/>
      <c r="L76" s="13"/>
    </row>
    <row r="77" spans="1:12" x14ac:dyDescent="0.25">
      <c r="A77" s="3" t="s">
        <v>212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2">
    <mergeCell ref="A76:D76"/>
    <mergeCell ref="A77:D77"/>
    <mergeCell ref="E76:H76"/>
    <mergeCell ref="E77:H77"/>
    <mergeCell ref="I76:L76"/>
    <mergeCell ref="I77:L7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1BAE7-9BDE-4D78-8E39-D69EF85219E0}">
  <dimension ref="A1:T13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215</v>
      </c>
      <c r="C11" s="10" t="s">
        <v>21</v>
      </c>
      <c r="D11" s="11">
        <f>D12+D61</f>
        <v>3688892</v>
      </c>
      <c r="E11" s="11">
        <f>E12+E61</f>
        <v>5987791</v>
      </c>
      <c r="F11" s="11">
        <f>G11+H11</f>
        <v>6018383</v>
      </c>
      <c r="G11" s="11">
        <f>G12+G61</f>
        <v>732887</v>
      </c>
      <c r="H11" s="11">
        <f>H12+H61</f>
        <v>5285496</v>
      </c>
      <c r="I11" s="11">
        <f>I12+I61</f>
        <v>5217050</v>
      </c>
      <c r="J11" s="11">
        <f>J12+J61</f>
        <v>22178</v>
      </c>
      <c r="K11" s="11">
        <f>F11-I11-J11</f>
        <v>779155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3688892</v>
      </c>
      <c r="E12" s="11">
        <f>E13+E44</f>
        <v>4500502</v>
      </c>
      <c r="F12" s="11">
        <f>G12+H12</f>
        <v>4523442</v>
      </c>
      <c r="G12" s="11">
        <f>G13+G44</f>
        <v>732887</v>
      </c>
      <c r="H12" s="11">
        <f>H13+H44</f>
        <v>3790555</v>
      </c>
      <c r="I12" s="11">
        <f>I13+I44</f>
        <v>3722109</v>
      </c>
      <c r="J12" s="11">
        <f>J13+J44</f>
        <v>22178</v>
      </c>
      <c r="K12" s="11">
        <f>F12-I12-J12</f>
        <v>779155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D14+D22+D31+D41</f>
        <v>3782200</v>
      </c>
      <c r="E13" s="11">
        <f>E14+E22+E31+E41</f>
        <v>5712584</v>
      </c>
      <c r="F13" s="11">
        <f>G13+H13</f>
        <v>5476584</v>
      </c>
      <c r="G13" s="11">
        <f>G14+G22+G31+G41</f>
        <v>605356</v>
      </c>
      <c r="H13" s="11">
        <f>H14+H22+H31+H41</f>
        <v>4871228</v>
      </c>
      <c r="I13" s="11">
        <f>I14+I22+I31+I41</f>
        <v>4877933</v>
      </c>
      <c r="J13" s="11">
        <f>J14+J22+J31+J41</f>
        <v>21612</v>
      </c>
      <c r="K13" s="11">
        <f>F13-I13-J13</f>
        <v>577039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1050000</v>
      </c>
      <c r="E14" s="11">
        <f>+E15</f>
        <v>1344000</v>
      </c>
      <c r="F14" s="11">
        <f>G14+H14</f>
        <v>1187850</v>
      </c>
      <c r="G14" s="11">
        <f>+G15</f>
        <v>0</v>
      </c>
      <c r="H14" s="11">
        <f>+H15</f>
        <v>1187850</v>
      </c>
      <c r="I14" s="11">
        <f>+I15</f>
        <v>1187850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216</v>
      </c>
      <c r="B15" s="10" t="s">
        <v>35</v>
      </c>
      <c r="C15" s="10" t="s">
        <v>36</v>
      </c>
      <c r="D15" s="11">
        <f>D16+D18</f>
        <v>1050000</v>
      </c>
      <c r="E15" s="11">
        <f>E16+E18</f>
        <v>1344000</v>
      </c>
      <c r="F15" s="11">
        <f>G15+H15</f>
        <v>1187850</v>
      </c>
      <c r="G15" s="11">
        <f>G16+G18</f>
        <v>0</v>
      </c>
      <c r="H15" s="11">
        <f>H16+H18</f>
        <v>1187850</v>
      </c>
      <c r="I15" s="11">
        <f>I16+I18</f>
        <v>1187850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3577</v>
      </c>
      <c r="G16" s="11">
        <f>+G17</f>
        <v>0</v>
      </c>
      <c r="H16" s="11">
        <f>+H17</f>
        <v>3577</v>
      </c>
      <c r="I16" s="11">
        <f>+I17</f>
        <v>3577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217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3577</v>
      </c>
      <c r="G17" s="11">
        <v>0</v>
      </c>
      <c r="H17" s="11">
        <v>3577</v>
      </c>
      <c r="I17" s="11">
        <v>3577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1050000</v>
      </c>
      <c r="E18" s="11">
        <f>E19+E20+E21</f>
        <v>1344000</v>
      </c>
      <c r="F18" s="11">
        <f>G18+H18</f>
        <v>1184273</v>
      </c>
      <c r="G18" s="11">
        <f>G19+G20+G21</f>
        <v>0</v>
      </c>
      <c r="H18" s="11">
        <f>H19+H20+H21</f>
        <v>1184273</v>
      </c>
      <c r="I18" s="11">
        <f>I19+I20+I21</f>
        <v>1184273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292000</v>
      </c>
      <c r="E19" s="11">
        <v>292000</v>
      </c>
      <c r="F19" s="11">
        <f>G19+H19</f>
        <v>211618</v>
      </c>
      <c r="G19" s="11">
        <v>0</v>
      </c>
      <c r="H19" s="11">
        <v>211618</v>
      </c>
      <c r="I19" s="11">
        <v>211618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133000</v>
      </c>
      <c r="E20" s="11">
        <v>127000</v>
      </c>
      <c r="F20" s="11">
        <f>G20+H20</f>
        <v>125032</v>
      </c>
      <c r="G20" s="11">
        <v>0</v>
      </c>
      <c r="H20" s="11">
        <v>125032</v>
      </c>
      <c r="I20" s="11">
        <v>125032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625000</v>
      </c>
      <c r="E21" s="11">
        <v>925000</v>
      </c>
      <c r="F21" s="11">
        <f>G21+H21</f>
        <v>847623</v>
      </c>
      <c r="G21" s="11">
        <v>0</v>
      </c>
      <c r="H21" s="11">
        <v>847623</v>
      </c>
      <c r="I21" s="11">
        <v>847623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218</v>
      </c>
      <c r="B22" s="10" t="s">
        <v>56</v>
      </c>
      <c r="C22" s="10" t="s">
        <v>57</v>
      </c>
      <c r="D22" s="11">
        <f>D23</f>
        <v>797200</v>
      </c>
      <c r="E22" s="11">
        <f>E23</f>
        <v>797604</v>
      </c>
      <c r="F22" s="11">
        <f>G22+H22</f>
        <v>744822</v>
      </c>
      <c r="G22" s="11">
        <f>G23</f>
        <v>519217</v>
      </c>
      <c r="H22" s="11">
        <f>H23</f>
        <v>225605</v>
      </c>
      <c r="I22" s="11">
        <f>I23</f>
        <v>229117</v>
      </c>
      <c r="J22" s="11">
        <f>J23</f>
        <v>21612</v>
      </c>
      <c r="K22" s="11">
        <f>F22-I22-J22</f>
        <v>494093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</f>
        <v>797200</v>
      </c>
      <c r="E23" s="11">
        <f>E24+E27</f>
        <v>797604</v>
      </c>
      <c r="F23" s="11">
        <f>G23+H23</f>
        <v>744822</v>
      </c>
      <c r="G23" s="11">
        <f>G24+G27</f>
        <v>519217</v>
      </c>
      <c r="H23" s="11">
        <f>H24+H27</f>
        <v>225605</v>
      </c>
      <c r="I23" s="11">
        <f>I24+I27</f>
        <v>229117</v>
      </c>
      <c r="J23" s="11">
        <f>J24+J27</f>
        <v>21612</v>
      </c>
      <c r="K23" s="11">
        <f>F23-I23-J23</f>
        <v>494093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145700</v>
      </c>
      <c r="E24" s="11">
        <f>E25+E26</f>
        <v>146104</v>
      </c>
      <c r="F24" s="11">
        <f>G24+H24</f>
        <v>70428</v>
      </c>
      <c r="G24" s="11">
        <f>G25+G26</f>
        <v>52605</v>
      </c>
      <c r="H24" s="11">
        <f>H25+H26</f>
        <v>17823</v>
      </c>
      <c r="I24" s="11">
        <f>I25+I26</f>
        <v>20580</v>
      </c>
      <c r="J24" s="11">
        <f>J25+J26</f>
        <v>21612</v>
      </c>
      <c r="K24" s="11">
        <f>F24-I24-J24</f>
        <v>28236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46000</v>
      </c>
      <c r="E25" s="11">
        <v>46404</v>
      </c>
      <c r="F25" s="11">
        <f>G25+H25</f>
        <v>45625</v>
      </c>
      <c r="G25" s="11">
        <v>27802</v>
      </c>
      <c r="H25" s="11">
        <v>17823</v>
      </c>
      <c r="I25" s="11">
        <v>17465</v>
      </c>
      <c r="J25" s="11">
        <v>0</v>
      </c>
      <c r="K25" s="11">
        <f>F25-I25-J25</f>
        <v>28160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99700</v>
      </c>
      <c r="E26" s="11">
        <v>99700</v>
      </c>
      <c r="F26" s="11">
        <f>G26+H26</f>
        <v>24803</v>
      </c>
      <c r="G26" s="11">
        <v>24803</v>
      </c>
      <c r="H26" s="11">
        <v>0</v>
      </c>
      <c r="I26" s="11">
        <v>3115</v>
      </c>
      <c r="J26" s="11">
        <v>21612</v>
      </c>
      <c r="K26" s="11">
        <f>F26-I26-J26</f>
        <v>76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651500</v>
      </c>
      <c r="E27" s="11">
        <f>E28+E29+E30</f>
        <v>651500</v>
      </c>
      <c r="F27" s="11">
        <f>G27+H27</f>
        <v>674394</v>
      </c>
      <c r="G27" s="11">
        <f>G28+G29+G30</f>
        <v>466612</v>
      </c>
      <c r="H27" s="11">
        <f>H28+H29+H30</f>
        <v>207782</v>
      </c>
      <c r="I27" s="11">
        <f>I28+I29+I30</f>
        <v>208537</v>
      </c>
      <c r="J27" s="11">
        <f>J28+J29+J30</f>
        <v>0</v>
      </c>
      <c r="K27" s="11">
        <f>F27-I27-J27</f>
        <v>465857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111000</v>
      </c>
      <c r="E28" s="11">
        <v>111000</v>
      </c>
      <c r="F28" s="11">
        <f>G28+H28</f>
        <v>111767</v>
      </c>
      <c r="G28" s="11">
        <v>77233</v>
      </c>
      <c r="H28" s="11">
        <v>34534</v>
      </c>
      <c r="I28" s="11">
        <v>33838</v>
      </c>
      <c r="J28" s="11">
        <v>0</v>
      </c>
      <c r="K28" s="11">
        <f>F28-I28-J28</f>
        <v>77929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13000</v>
      </c>
      <c r="E29" s="11">
        <v>13000</v>
      </c>
      <c r="F29" s="11">
        <f>G29+H29</f>
        <v>565</v>
      </c>
      <c r="G29" s="11">
        <v>171</v>
      </c>
      <c r="H29" s="11">
        <v>394</v>
      </c>
      <c r="I29" s="11">
        <v>438</v>
      </c>
      <c r="J29" s="11">
        <v>0</v>
      </c>
      <c r="K29" s="11">
        <f>F29-I29-J29</f>
        <v>127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527500</v>
      </c>
      <c r="E30" s="11">
        <v>527500</v>
      </c>
      <c r="F30" s="11">
        <f>G30+H30</f>
        <v>562062</v>
      </c>
      <c r="G30" s="11">
        <v>389208</v>
      </c>
      <c r="H30" s="11">
        <v>172854</v>
      </c>
      <c r="I30" s="11">
        <v>174261</v>
      </c>
      <c r="J30" s="11">
        <v>0</v>
      </c>
      <c r="K30" s="11">
        <f>F30-I30-J30</f>
        <v>387801</v>
      </c>
    </row>
    <row r="31" spans="1:11" s="6" customFormat="1" ht="22.5" x14ac:dyDescent="0.25">
      <c r="A31" s="10" t="s">
        <v>219</v>
      </c>
      <c r="B31" s="10" t="s">
        <v>83</v>
      </c>
      <c r="C31" s="10" t="s">
        <v>84</v>
      </c>
      <c r="D31" s="11">
        <f>D32+D36</f>
        <v>1935000</v>
      </c>
      <c r="E31" s="11">
        <f>E32+E36</f>
        <v>3570980</v>
      </c>
      <c r="F31" s="11">
        <f>G31+H31</f>
        <v>3541887</v>
      </c>
      <c r="G31" s="11">
        <f>G32+G36</f>
        <v>84267</v>
      </c>
      <c r="H31" s="11">
        <f>H32+H36</f>
        <v>3457620</v>
      </c>
      <c r="I31" s="11">
        <f>I32+I36</f>
        <v>3460966</v>
      </c>
      <c r="J31" s="11">
        <f>J32+J36</f>
        <v>0</v>
      </c>
      <c r="K31" s="11">
        <f>F31-I31-J31</f>
        <v>80921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1837000</v>
      </c>
      <c r="E32" s="11">
        <f>+E33+E34+E35</f>
        <v>3472980</v>
      </c>
      <c r="F32" s="11">
        <f>G32+H32</f>
        <v>3415344</v>
      </c>
      <c r="G32" s="11">
        <f>+G33+G34+G35</f>
        <v>0</v>
      </c>
      <c r="H32" s="11">
        <f>+H33+H34+H35</f>
        <v>3415344</v>
      </c>
      <c r="I32" s="11">
        <f>+I33+I34+I35</f>
        <v>3415344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220</v>
      </c>
      <c r="B33" s="10" t="s">
        <v>89</v>
      </c>
      <c r="C33" s="10" t="s">
        <v>90</v>
      </c>
      <c r="D33" s="11">
        <v>761000</v>
      </c>
      <c r="E33" s="11">
        <v>857000</v>
      </c>
      <c r="F33" s="11">
        <f>G33+H33</f>
        <v>799364</v>
      </c>
      <c r="G33" s="11">
        <v>0</v>
      </c>
      <c r="H33" s="11">
        <v>799364</v>
      </c>
      <c r="I33" s="11">
        <v>799364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221</v>
      </c>
      <c r="B34" s="10" t="s">
        <v>92</v>
      </c>
      <c r="C34" s="10" t="s">
        <v>93</v>
      </c>
      <c r="D34" s="11">
        <v>30000</v>
      </c>
      <c r="E34" s="11">
        <v>30000</v>
      </c>
      <c r="F34" s="11">
        <f>G34+H34</f>
        <v>30000</v>
      </c>
      <c r="G34" s="11">
        <v>0</v>
      </c>
      <c r="H34" s="11">
        <v>30000</v>
      </c>
      <c r="I34" s="11">
        <v>30000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1046000</v>
      </c>
      <c r="E35" s="11">
        <v>2585980</v>
      </c>
      <c r="F35" s="11">
        <f>G35+H35</f>
        <v>2585980</v>
      </c>
      <c r="G35" s="11">
        <v>0</v>
      </c>
      <c r="H35" s="11">
        <v>2585980</v>
      </c>
      <c r="I35" s="11">
        <v>2585980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222</v>
      </c>
      <c r="B36" s="10" t="s">
        <v>98</v>
      </c>
      <c r="C36" s="10" t="s">
        <v>99</v>
      </c>
      <c r="D36" s="11">
        <f>D37+D40</f>
        <v>98000</v>
      </c>
      <c r="E36" s="11">
        <f>E37+E40</f>
        <v>98000</v>
      </c>
      <c r="F36" s="11">
        <f>G36+H36</f>
        <v>126543</v>
      </c>
      <c r="G36" s="11">
        <f>G37+G40</f>
        <v>84267</v>
      </c>
      <c r="H36" s="11">
        <f>H37+H40</f>
        <v>42276</v>
      </c>
      <c r="I36" s="11">
        <f>I37+I40</f>
        <v>45622</v>
      </c>
      <c r="J36" s="11">
        <f>J37+J40</f>
        <v>0</v>
      </c>
      <c r="K36" s="11">
        <f>F36-I36-J36</f>
        <v>80921</v>
      </c>
    </row>
    <row r="37" spans="1:11" s="6" customFormat="1" ht="22.5" x14ac:dyDescent="0.25">
      <c r="A37" s="10" t="s">
        <v>223</v>
      </c>
      <c r="B37" s="10" t="s">
        <v>101</v>
      </c>
      <c r="C37" s="10" t="s">
        <v>102</v>
      </c>
      <c r="D37" s="11">
        <f>D38+D39</f>
        <v>98000</v>
      </c>
      <c r="E37" s="11">
        <f>E38+E39</f>
        <v>98000</v>
      </c>
      <c r="F37" s="11">
        <f>G37+H37</f>
        <v>126513</v>
      </c>
      <c r="G37" s="11">
        <f>G38+G39</f>
        <v>84267</v>
      </c>
      <c r="H37" s="11">
        <f>H38+H39</f>
        <v>42246</v>
      </c>
      <c r="I37" s="11">
        <f>I38+I39</f>
        <v>45622</v>
      </c>
      <c r="J37" s="11">
        <f>J38+J39</f>
        <v>0</v>
      </c>
      <c r="K37" s="11">
        <f>F37-I37-J37</f>
        <v>80891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70000</v>
      </c>
      <c r="E38" s="11">
        <v>70000</v>
      </c>
      <c r="F38" s="11">
        <f>G38+H38</f>
        <v>95356</v>
      </c>
      <c r="G38" s="11">
        <v>60846</v>
      </c>
      <c r="H38" s="11">
        <v>34510</v>
      </c>
      <c r="I38" s="11">
        <v>45252</v>
      </c>
      <c r="J38" s="11">
        <v>0</v>
      </c>
      <c r="K38" s="11">
        <f>F38-I38-J38</f>
        <v>50104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28000</v>
      </c>
      <c r="E39" s="11">
        <v>28000</v>
      </c>
      <c r="F39" s="11">
        <f>G39+H39</f>
        <v>31157</v>
      </c>
      <c r="G39" s="11">
        <v>23421</v>
      </c>
      <c r="H39" s="11">
        <v>7736</v>
      </c>
      <c r="I39" s="11">
        <v>370</v>
      </c>
      <c r="J39" s="11">
        <v>0</v>
      </c>
      <c r="K39" s="11">
        <f>F39-I39-J39</f>
        <v>30787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30</v>
      </c>
      <c r="G40" s="11">
        <v>0</v>
      </c>
      <c r="H40" s="11">
        <v>30</v>
      </c>
      <c r="I40" s="11">
        <v>0</v>
      </c>
      <c r="J40" s="11">
        <v>0</v>
      </c>
      <c r="K40" s="11">
        <f>F40-I40-J40</f>
        <v>30</v>
      </c>
    </row>
    <row r="41" spans="1:11" s="6" customFormat="1" ht="22.5" x14ac:dyDescent="0.25">
      <c r="A41" s="10" t="s">
        <v>109</v>
      </c>
      <c r="B41" s="10" t="s">
        <v>113</v>
      </c>
      <c r="C41" s="10" t="s">
        <v>114</v>
      </c>
      <c r="D41" s="11">
        <f>D42</f>
        <v>0</v>
      </c>
      <c r="E41" s="11">
        <f>E42</f>
        <v>0</v>
      </c>
      <c r="F41" s="11">
        <f>G41+H41</f>
        <v>2025</v>
      </c>
      <c r="G41" s="11">
        <f>G42</f>
        <v>1872</v>
      </c>
      <c r="H41" s="11">
        <f>H42</f>
        <v>153</v>
      </c>
      <c r="I41" s="11">
        <f>I42</f>
        <v>0</v>
      </c>
      <c r="J41" s="11">
        <f>J42</f>
        <v>0</v>
      </c>
      <c r="K41" s="11">
        <f>F41-I41-J41</f>
        <v>2025</v>
      </c>
    </row>
    <row r="42" spans="1:11" s="6" customFormat="1" x14ac:dyDescent="0.25">
      <c r="A42" s="10" t="s">
        <v>224</v>
      </c>
      <c r="B42" s="10" t="s">
        <v>116</v>
      </c>
      <c r="C42" s="10" t="s">
        <v>117</v>
      </c>
      <c r="D42" s="11">
        <f>D43</f>
        <v>0</v>
      </c>
      <c r="E42" s="11">
        <f>E43</f>
        <v>0</v>
      </c>
      <c r="F42" s="11">
        <f>G42+H42</f>
        <v>2025</v>
      </c>
      <c r="G42" s="11">
        <f>G43</f>
        <v>1872</v>
      </c>
      <c r="H42" s="11">
        <f>H43</f>
        <v>153</v>
      </c>
      <c r="I42" s="11">
        <f>I43</f>
        <v>0</v>
      </c>
      <c r="J42" s="11">
        <f>J43</f>
        <v>0</v>
      </c>
      <c r="K42" s="11">
        <f>F42-I42-J42</f>
        <v>2025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0</v>
      </c>
      <c r="E43" s="11">
        <v>0</v>
      </c>
      <c r="F43" s="11">
        <f>G43+H43</f>
        <v>2025</v>
      </c>
      <c r="G43" s="11">
        <v>1872</v>
      </c>
      <c r="H43" s="11">
        <v>153</v>
      </c>
      <c r="I43" s="11">
        <v>0</v>
      </c>
      <c r="J43" s="11">
        <v>0</v>
      </c>
      <c r="K43" s="11">
        <f>F43-I43-J43</f>
        <v>2025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D45+D50</f>
        <v>-93308</v>
      </c>
      <c r="E44" s="11">
        <f>E45+E50</f>
        <v>-1212082</v>
      </c>
      <c r="F44" s="11">
        <f>G44+H44</f>
        <v>-953142</v>
      </c>
      <c r="G44" s="11">
        <f>G45+G50</f>
        <v>127531</v>
      </c>
      <c r="H44" s="11">
        <f>H45+H50</f>
        <v>-1080673</v>
      </c>
      <c r="I44" s="11">
        <f>I45+I50</f>
        <v>-1155824</v>
      </c>
      <c r="J44" s="11">
        <f>J45+J50</f>
        <v>566</v>
      </c>
      <c r="K44" s="11">
        <f>F44-I44-J44</f>
        <v>202116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38000</v>
      </c>
      <c r="E45" s="11">
        <f>E46</f>
        <v>38000</v>
      </c>
      <c r="F45" s="11">
        <f>G45+H45</f>
        <v>36644</v>
      </c>
      <c r="G45" s="11">
        <f>G46</f>
        <v>703</v>
      </c>
      <c r="H45" s="11">
        <f>H46</f>
        <v>35941</v>
      </c>
      <c r="I45" s="11">
        <f>I46</f>
        <v>21811</v>
      </c>
      <c r="J45" s="11">
        <f>J46</f>
        <v>566</v>
      </c>
      <c r="K45" s="11">
        <f>F45-I45-J45</f>
        <v>14267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+D47+D49</f>
        <v>38000</v>
      </c>
      <c r="E46" s="11">
        <f>+E47+E49</f>
        <v>38000</v>
      </c>
      <c r="F46" s="11">
        <f>G46+H46</f>
        <v>36644</v>
      </c>
      <c r="G46" s="11">
        <f>+G47+G49</f>
        <v>703</v>
      </c>
      <c r="H46" s="11">
        <f>+H47+H49</f>
        <v>35941</v>
      </c>
      <c r="I46" s="11">
        <f>+I47+I49</f>
        <v>21811</v>
      </c>
      <c r="J46" s="11">
        <f>+J47+J49</f>
        <v>566</v>
      </c>
      <c r="K46" s="11">
        <f>F46-I46-J46</f>
        <v>14267</v>
      </c>
    </row>
    <row r="47" spans="1:11" s="6" customFormat="1" x14ac:dyDescent="0.25">
      <c r="A47" s="10" t="s">
        <v>225</v>
      </c>
      <c r="B47" s="10" t="s">
        <v>131</v>
      </c>
      <c r="C47" s="10" t="s">
        <v>132</v>
      </c>
      <c r="D47" s="11">
        <f>D48</f>
        <v>36000</v>
      </c>
      <c r="E47" s="11">
        <f>E48</f>
        <v>36000</v>
      </c>
      <c r="F47" s="11">
        <f>G47+H47</f>
        <v>36001</v>
      </c>
      <c r="G47" s="11">
        <f>G48</f>
        <v>60</v>
      </c>
      <c r="H47" s="11">
        <f>H48</f>
        <v>35941</v>
      </c>
      <c r="I47" s="11">
        <f>I48</f>
        <v>21811</v>
      </c>
      <c r="J47" s="11">
        <f>J48</f>
        <v>0</v>
      </c>
      <c r="K47" s="11">
        <f>F47-I47-J47</f>
        <v>14190</v>
      </c>
    </row>
    <row r="48" spans="1:11" s="6" customFormat="1" ht="22.5" x14ac:dyDescent="0.25">
      <c r="A48" s="10" t="s">
        <v>226</v>
      </c>
      <c r="B48" s="10" t="s">
        <v>134</v>
      </c>
      <c r="C48" s="10" t="s">
        <v>135</v>
      </c>
      <c r="D48" s="11">
        <v>36000</v>
      </c>
      <c r="E48" s="11">
        <v>36000</v>
      </c>
      <c r="F48" s="11">
        <f>G48+H48</f>
        <v>36001</v>
      </c>
      <c r="G48" s="11">
        <v>60</v>
      </c>
      <c r="H48" s="11">
        <v>35941</v>
      </c>
      <c r="I48" s="11">
        <v>21811</v>
      </c>
      <c r="J48" s="11">
        <v>0</v>
      </c>
      <c r="K48" s="11">
        <f>F48-I48-J48</f>
        <v>14190</v>
      </c>
    </row>
    <row r="49" spans="1:11" s="6" customFormat="1" x14ac:dyDescent="0.25">
      <c r="A49" s="10" t="s">
        <v>227</v>
      </c>
      <c r="B49" s="10" t="s">
        <v>137</v>
      </c>
      <c r="C49" s="10" t="s">
        <v>138</v>
      </c>
      <c r="D49" s="11">
        <v>2000</v>
      </c>
      <c r="E49" s="11">
        <v>2000</v>
      </c>
      <c r="F49" s="11">
        <f>G49+H49</f>
        <v>643</v>
      </c>
      <c r="G49" s="11">
        <v>643</v>
      </c>
      <c r="H49" s="11">
        <v>0</v>
      </c>
      <c r="I49" s="11">
        <v>0</v>
      </c>
      <c r="J49" s="11">
        <v>566</v>
      </c>
      <c r="K49" s="11">
        <f>F49-I49-J49</f>
        <v>77</v>
      </c>
    </row>
    <row r="50" spans="1:11" s="6" customFormat="1" ht="22.5" x14ac:dyDescent="0.25">
      <c r="A50" s="10" t="s">
        <v>228</v>
      </c>
      <c r="B50" s="10" t="s">
        <v>140</v>
      </c>
      <c r="C50" s="10" t="s">
        <v>141</v>
      </c>
      <c r="D50" s="11">
        <f>+D51+D53+D56+D59</f>
        <v>-131308</v>
      </c>
      <c r="E50" s="11">
        <f>+E51+E53+E56+E59</f>
        <v>-1250082</v>
      </c>
      <c r="F50" s="11">
        <f>G50+H50</f>
        <v>-989786</v>
      </c>
      <c r="G50" s="11">
        <f>+G51+G53+G56+G59</f>
        <v>126828</v>
      </c>
      <c r="H50" s="11">
        <f>+H51+H53+H56+H59</f>
        <v>-1116614</v>
      </c>
      <c r="I50" s="11">
        <f>+I51+I53+I56+I59</f>
        <v>-1177635</v>
      </c>
      <c r="J50" s="11">
        <f>+J51+J53+J56+J59</f>
        <v>0</v>
      </c>
      <c r="K50" s="11">
        <f>F50-I50-J50</f>
        <v>187849</v>
      </c>
    </row>
    <row r="51" spans="1:11" s="6" customFormat="1" ht="22.5" x14ac:dyDescent="0.25">
      <c r="A51" s="10" t="s">
        <v>229</v>
      </c>
      <c r="B51" s="10" t="s">
        <v>143</v>
      </c>
      <c r="C51" s="10" t="s">
        <v>144</v>
      </c>
      <c r="D51" s="11">
        <f>D52</f>
        <v>5000</v>
      </c>
      <c r="E51" s="11">
        <f>E52</f>
        <v>5000</v>
      </c>
      <c r="F51" s="11">
        <f>G51+H51</f>
        <v>2459</v>
      </c>
      <c r="G51" s="11">
        <f>G52</f>
        <v>0</v>
      </c>
      <c r="H51" s="11">
        <f>H52</f>
        <v>2459</v>
      </c>
      <c r="I51" s="11">
        <f>I52</f>
        <v>2459</v>
      </c>
      <c r="J51" s="11">
        <f>J52</f>
        <v>0</v>
      </c>
      <c r="K51" s="11">
        <f>F51-I51-J51</f>
        <v>0</v>
      </c>
    </row>
    <row r="52" spans="1:11" s="6" customFormat="1" x14ac:dyDescent="0.25">
      <c r="A52" s="10" t="s">
        <v>230</v>
      </c>
      <c r="B52" s="10" t="s">
        <v>146</v>
      </c>
      <c r="C52" s="10" t="s">
        <v>147</v>
      </c>
      <c r="D52" s="11">
        <v>5000</v>
      </c>
      <c r="E52" s="11">
        <v>5000</v>
      </c>
      <c r="F52" s="11">
        <f>G52+H52</f>
        <v>2459</v>
      </c>
      <c r="G52" s="11">
        <v>0</v>
      </c>
      <c r="H52" s="11">
        <v>2459</v>
      </c>
      <c r="I52" s="11">
        <v>2459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145</v>
      </c>
      <c r="B53" s="10" t="s">
        <v>149</v>
      </c>
      <c r="C53" s="10" t="s">
        <v>150</v>
      </c>
      <c r="D53" s="11">
        <f>D54</f>
        <v>124992</v>
      </c>
      <c r="E53" s="11">
        <f>E54</f>
        <v>124992</v>
      </c>
      <c r="F53" s="11">
        <f>G53+H53</f>
        <v>184975</v>
      </c>
      <c r="G53" s="11">
        <f>G54</f>
        <v>124992</v>
      </c>
      <c r="H53" s="11">
        <f>H54</f>
        <v>59983</v>
      </c>
      <c r="I53" s="11">
        <f>I54</f>
        <v>29789</v>
      </c>
      <c r="J53" s="11">
        <f>J54</f>
        <v>0</v>
      </c>
      <c r="K53" s="11">
        <f>F53-I53-J53</f>
        <v>155186</v>
      </c>
    </row>
    <row r="54" spans="1:11" s="6" customFormat="1" ht="22.5" x14ac:dyDescent="0.25">
      <c r="A54" s="10" t="s">
        <v>231</v>
      </c>
      <c r="B54" s="10" t="s">
        <v>152</v>
      </c>
      <c r="C54" s="10" t="s">
        <v>153</v>
      </c>
      <c r="D54" s="11">
        <f>D55</f>
        <v>124992</v>
      </c>
      <c r="E54" s="11">
        <f>E55</f>
        <v>124992</v>
      </c>
      <c r="F54" s="11">
        <f>G54+H54</f>
        <v>184975</v>
      </c>
      <c r="G54" s="11">
        <f>G55</f>
        <v>124992</v>
      </c>
      <c r="H54" s="11">
        <f>H55</f>
        <v>59983</v>
      </c>
      <c r="I54" s="11">
        <f>I55</f>
        <v>29789</v>
      </c>
      <c r="J54" s="11">
        <f>J55</f>
        <v>0</v>
      </c>
      <c r="K54" s="11">
        <f>F54-I54-J54</f>
        <v>155186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124992</v>
      </c>
      <c r="E55" s="11">
        <v>124992</v>
      </c>
      <c r="F55" s="11">
        <f>G55+H55</f>
        <v>184975</v>
      </c>
      <c r="G55" s="11">
        <v>124992</v>
      </c>
      <c r="H55" s="11">
        <v>59983</v>
      </c>
      <c r="I55" s="11">
        <v>29789</v>
      </c>
      <c r="J55" s="11">
        <v>0</v>
      </c>
      <c r="K55" s="11">
        <f>F55-I55-J55</f>
        <v>155186</v>
      </c>
    </row>
    <row r="56" spans="1:11" s="6" customFormat="1" ht="33" x14ac:dyDescent="0.25">
      <c r="A56" s="10" t="s">
        <v>232</v>
      </c>
      <c r="B56" s="10" t="s">
        <v>158</v>
      </c>
      <c r="C56" s="10" t="s">
        <v>159</v>
      </c>
      <c r="D56" s="11">
        <f>+D57+D58</f>
        <v>4000</v>
      </c>
      <c r="E56" s="11">
        <f>+E57+E58</f>
        <v>84340</v>
      </c>
      <c r="F56" s="11">
        <f>G56+H56</f>
        <v>99761</v>
      </c>
      <c r="G56" s="11">
        <f>+G57+G58</f>
        <v>1836</v>
      </c>
      <c r="H56" s="11">
        <f>+H57+H58</f>
        <v>97925</v>
      </c>
      <c r="I56" s="11">
        <f>+I57+I58</f>
        <v>67098</v>
      </c>
      <c r="J56" s="11">
        <f>+J57+J58</f>
        <v>0</v>
      </c>
      <c r="K56" s="11">
        <f>F56-I56-J56</f>
        <v>32663</v>
      </c>
    </row>
    <row r="57" spans="1:11" s="6" customFormat="1" x14ac:dyDescent="0.25">
      <c r="A57" s="10" t="s">
        <v>233</v>
      </c>
      <c r="B57" s="10" t="s">
        <v>161</v>
      </c>
      <c r="C57" s="10" t="s">
        <v>162</v>
      </c>
      <c r="D57" s="11">
        <v>0</v>
      </c>
      <c r="E57" s="11">
        <v>80340</v>
      </c>
      <c r="F57" s="11">
        <f>G57+H57</f>
        <v>64805</v>
      </c>
      <c r="G57" s="11">
        <v>0</v>
      </c>
      <c r="H57" s="11">
        <v>64805</v>
      </c>
      <c r="I57" s="11">
        <v>33978</v>
      </c>
      <c r="J57" s="11">
        <v>0</v>
      </c>
      <c r="K57" s="11">
        <f>F57-I57-J57</f>
        <v>30827</v>
      </c>
    </row>
    <row r="58" spans="1:11" s="6" customFormat="1" x14ac:dyDescent="0.25">
      <c r="A58" s="10" t="s">
        <v>234</v>
      </c>
      <c r="B58" s="10" t="s">
        <v>164</v>
      </c>
      <c r="C58" s="10" t="s">
        <v>165</v>
      </c>
      <c r="D58" s="11">
        <v>4000</v>
      </c>
      <c r="E58" s="11">
        <v>4000</v>
      </c>
      <c r="F58" s="11">
        <f>G58+H58</f>
        <v>34956</v>
      </c>
      <c r="G58" s="11">
        <v>1836</v>
      </c>
      <c r="H58" s="11">
        <v>33120</v>
      </c>
      <c r="I58" s="11">
        <v>33120</v>
      </c>
      <c r="J58" s="11">
        <v>0</v>
      </c>
      <c r="K58" s="11">
        <f>F58-I58-J58</f>
        <v>1836</v>
      </c>
    </row>
    <row r="59" spans="1:11" s="6" customFormat="1" ht="22.5" x14ac:dyDescent="0.25">
      <c r="A59" s="10" t="s">
        <v>235</v>
      </c>
      <c r="B59" s="10" t="s">
        <v>236</v>
      </c>
      <c r="C59" s="10" t="s">
        <v>237</v>
      </c>
      <c r="D59" s="11">
        <f>+D60</f>
        <v>-265300</v>
      </c>
      <c r="E59" s="11">
        <f>+E60</f>
        <v>-1464414</v>
      </c>
      <c r="F59" s="11">
        <f>G59+H59</f>
        <v>-1276981</v>
      </c>
      <c r="G59" s="11">
        <f>+G60</f>
        <v>0</v>
      </c>
      <c r="H59" s="11">
        <f>+H60</f>
        <v>-1276981</v>
      </c>
      <c r="I59" s="11">
        <f>+I60</f>
        <v>-1276981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238</v>
      </c>
      <c r="B60" s="10" t="s">
        <v>167</v>
      </c>
      <c r="C60" s="10" t="s">
        <v>168</v>
      </c>
      <c r="D60" s="11">
        <v>-265300</v>
      </c>
      <c r="E60" s="11">
        <v>-1464414</v>
      </c>
      <c r="F60" s="11">
        <f>G60+H60</f>
        <v>-1276981</v>
      </c>
      <c r="G60" s="11">
        <v>0</v>
      </c>
      <c r="H60" s="11">
        <v>-1276981</v>
      </c>
      <c r="I60" s="11">
        <v>-1276981</v>
      </c>
      <c r="J60" s="11">
        <v>0</v>
      </c>
      <c r="K60" s="11">
        <f>F60-I60-J60</f>
        <v>0</v>
      </c>
    </row>
    <row r="61" spans="1:11" s="6" customFormat="1" x14ac:dyDescent="0.25">
      <c r="A61" s="10" t="s">
        <v>239</v>
      </c>
      <c r="B61" s="10" t="s">
        <v>173</v>
      </c>
      <c r="C61" s="10" t="s">
        <v>174</v>
      </c>
      <c r="D61" s="11">
        <f>D62</f>
        <v>0</v>
      </c>
      <c r="E61" s="11">
        <f>E62</f>
        <v>1487289</v>
      </c>
      <c r="F61" s="11">
        <f>G61+H61</f>
        <v>1494941</v>
      </c>
      <c r="G61" s="11">
        <f>G62</f>
        <v>0</v>
      </c>
      <c r="H61" s="11">
        <f>H62</f>
        <v>1494941</v>
      </c>
      <c r="I61" s="11">
        <f>I62</f>
        <v>1494941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240</v>
      </c>
      <c r="B62" s="10" t="s">
        <v>176</v>
      </c>
      <c r="C62" s="10" t="s">
        <v>177</v>
      </c>
      <c r="D62" s="11">
        <f>D63+D67</f>
        <v>0</v>
      </c>
      <c r="E62" s="11">
        <f>E63+E67</f>
        <v>1487289</v>
      </c>
      <c r="F62" s="11">
        <f>G62+H62</f>
        <v>1494941</v>
      </c>
      <c r="G62" s="11">
        <f>G63+G67</f>
        <v>0</v>
      </c>
      <c r="H62" s="11">
        <f>H63+H67</f>
        <v>1494941</v>
      </c>
      <c r="I62" s="11">
        <f>I63+I67</f>
        <v>1494941</v>
      </c>
      <c r="J62" s="11">
        <f>J63+J67</f>
        <v>0</v>
      </c>
      <c r="K62" s="11">
        <f>F62-I62-J62</f>
        <v>0</v>
      </c>
    </row>
    <row r="63" spans="1:11" s="6" customFormat="1" ht="96" x14ac:dyDescent="0.25">
      <c r="A63" s="10" t="s">
        <v>241</v>
      </c>
      <c r="B63" s="10" t="s">
        <v>179</v>
      </c>
      <c r="C63" s="10" t="s">
        <v>180</v>
      </c>
      <c r="D63" s="11">
        <f>+D64+D65+D66</f>
        <v>0</v>
      </c>
      <c r="E63" s="11">
        <f>+E64+E65+E66</f>
        <v>957289</v>
      </c>
      <c r="F63" s="11">
        <f>G63+H63</f>
        <v>964941</v>
      </c>
      <c r="G63" s="11">
        <f>+G64+G65+G66</f>
        <v>0</v>
      </c>
      <c r="H63" s="11">
        <f>+H64+H65+H66</f>
        <v>964941</v>
      </c>
      <c r="I63" s="11">
        <f>+I64+I65+I66</f>
        <v>964941</v>
      </c>
      <c r="J63" s="11">
        <f>+J64+J65+J66</f>
        <v>0</v>
      </c>
      <c r="K63" s="11">
        <f>F63-I63-J63</f>
        <v>0</v>
      </c>
    </row>
    <row r="64" spans="1:11" s="6" customFormat="1" x14ac:dyDescent="0.25">
      <c r="A64" s="10" t="s">
        <v>242</v>
      </c>
      <c r="B64" s="10" t="s">
        <v>182</v>
      </c>
      <c r="C64" s="10" t="s">
        <v>183</v>
      </c>
      <c r="D64" s="11">
        <v>0</v>
      </c>
      <c r="E64" s="11">
        <v>935000</v>
      </c>
      <c r="F64" s="11">
        <f>G64+H64</f>
        <v>935000</v>
      </c>
      <c r="G64" s="11">
        <v>0</v>
      </c>
      <c r="H64" s="11">
        <v>935000</v>
      </c>
      <c r="I64" s="11">
        <v>935000</v>
      </c>
      <c r="J64" s="11">
        <v>0</v>
      </c>
      <c r="K64" s="11">
        <f>F64-I64-J64</f>
        <v>0</v>
      </c>
    </row>
    <row r="65" spans="1:12" s="6" customFormat="1" ht="33" x14ac:dyDescent="0.25">
      <c r="A65" s="10" t="s">
        <v>243</v>
      </c>
      <c r="B65" s="10" t="s">
        <v>185</v>
      </c>
      <c r="C65" s="10" t="s">
        <v>186</v>
      </c>
      <c r="D65" s="11">
        <v>0</v>
      </c>
      <c r="E65" s="11">
        <v>17085</v>
      </c>
      <c r="F65" s="11">
        <f>G65+H65</f>
        <v>17061</v>
      </c>
      <c r="G65" s="11">
        <v>0</v>
      </c>
      <c r="H65" s="11">
        <v>17061</v>
      </c>
      <c r="I65" s="11">
        <v>17061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244</v>
      </c>
      <c r="B66" s="10" t="s">
        <v>188</v>
      </c>
      <c r="C66" s="10" t="s">
        <v>189</v>
      </c>
      <c r="D66" s="11">
        <v>0</v>
      </c>
      <c r="E66" s="11">
        <v>5204</v>
      </c>
      <c r="F66" s="11">
        <f>G66+H66</f>
        <v>12880</v>
      </c>
      <c r="G66" s="11">
        <v>0</v>
      </c>
      <c r="H66" s="11">
        <v>12880</v>
      </c>
      <c r="I66" s="11">
        <v>12880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245</v>
      </c>
      <c r="B67" s="10" t="s">
        <v>194</v>
      </c>
      <c r="C67" s="10" t="s">
        <v>195</v>
      </c>
      <c r="D67" s="11">
        <f>+D68</f>
        <v>0</v>
      </c>
      <c r="E67" s="11">
        <f>+E68</f>
        <v>530000</v>
      </c>
      <c r="F67" s="11">
        <f>G67+H67</f>
        <v>530000</v>
      </c>
      <c r="G67" s="11">
        <f>+G68</f>
        <v>0</v>
      </c>
      <c r="H67" s="11">
        <f>+H68</f>
        <v>530000</v>
      </c>
      <c r="I67" s="11">
        <f>+I68</f>
        <v>530000</v>
      </c>
      <c r="J67" s="11">
        <f>+J68</f>
        <v>0</v>
      </c>
      <c r="K67" s="11">
        <f>F67-I67-J67</f>
        <v>0</v>
      </c>
    </row>
    <row r="68" spans="1:12" s="6" customFormat="1" ht="33" x14ac:dyDescent="0.25">
      <c r="A68" s="10" t="s">
        <v>246</v>
      </c>
      <c r="B68" s="10" t="s">
        <v>197</v>
      </c>
      <c r="C68" s="10" t="s">
        <v>198</v>
      </c>
      <c r="D68" s="11">
        <v>0</v>
      </c>
      <c r="E68" s="11">
        <v>530000</v>
      </c>
      <c r="F68" s="11">
        <f>G68+H68</f>
        <v>530000</v>
      </c>
      <c r="G68" s="11">
        <v>0</v>
      </c>
      <c r="H68" s="11">
        <v>530000</v>
      </c>
      <c r="I68" s="11">
        <v>530000</v>
      </c>
      <c r="J68" s="11">
        <v>0</v>
      </c>
      <c r="K68" s="11">
        <f>F68-I68-J68</f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25">
      <c r="A70" s="13" t="s">
        <v>211</v>
      </c>
      <c r="B70" s="13"/>
      <c r="C70" s="13"/>
      <c r="D70" s="13"/>
      <c r="E70" s="13"/>
      <c r="F70" s="13"/>
      <c r="G70" s="13"/>
      <c r="H70" s="13"/>
      <c r="I70" s="13" t="s">
        <v>213</v>
      </c>
      <c r="J70" s="13"/>
      <c r="K70" s="13"/>
      <c r="L70" s="13"/>
    </row>
    <row r="71" spans="1:12" x14ac:dyDescent="0.25">
      <c r="A71" s="3" t="s">
        <v>212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2">
    <mergeCell ref="A70:D70"/>
    <mergeCell ref="A71:D71"/>
    <mergeCell ref="E70:H70"/>
    <mergeCell ref="E71:H71"/>
    <mergeCell ref="I70:L70"/>
    <mergeCell ref="I71:L7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38BDB-0C4A-4BC9-9C81-C793BA1C6A23}">
  <dimension ref="A1:T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248</v>
      </c>
      <c r="C11" s="10" t="s">
        <v>21</v>
      </c>
      <c r="D11" s="11">
        <f>D12+D17+D23</f>
        <v>265300</v>
      </c>
      <c r="E11" s="11">
        <f>E12+E17+E23</f>
        <v>2418460</v>
      </c>
      <c r="F11" s="11">
        <f>G11+H11</f>
        <v>2001374</v>
      </c>
      <c r="G11" s="11">
        <f>G12+G17+G23</f>
        <v>0</v>
      </c>
      <c r="H11" s="11">
        <f>H12+H17+H23</f>
        <v>2001374</v>
      </c>
      <c r="I11" s="11">
        <f>I12+I17+I23</f>
        <v>2001374</v>
      </c>
      <c r="J11" s="11">
        <f>J12+J17+J23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265300</v>
      </c>
      <c r="E12" s="11">
        <f>+E13</f>
        <v>1464414</v>
      </c>
      <c r="F12" s="11">
        <f>G12+H12</f>
        <v>1276981</v>
      </c>
      <c r="G12" s="11">
        <f>+G13</f>
        <v>0</v>
      </c>
      <c r="H12" s="11">
        <f>+H13</f>
        <v>1276981</v>
      </c>
      <c r="I12" s="11">
        <f>+I13</f>
        <v>1276981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249</v>
      </c>
      <c r="B13" s="10" t="s">
        <v>122</v>
      </c>
      <c r="C13" s="10" t="s">
        <v>123</v>
      </c>
      <c r="D13" s="11">
        <f>+D14</f>
        <v>265300</v>
      </c>
      <c r="E13" s="11">
        <f>+E14</f>
        <v>1464414</v>
      </c>
      <c r="F13" s="11">
        <f>G13+H13</f>
        <v>1276981</v>
      </c>
      <c r="G13" s="11">
        <f>+G14</f>
        <v>0</v>
      </c>
      <c r="H13" s="11">
        <f>+H14</f>
        <v>1276981</v>
      </c>
      <c r="I13" s="11">
        <f>+I14</f>
        <v>1276981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216</v>
      </c>
      <c r="B14" s="10" t="s">
        <v>140</v>
      </c>
      <c r="C14" s="10" t="s">
        <v>141</v>
      </c>
      <c r="D14" s="11">
        <f>+D15</f>
        <v>265300</v>
      </c>
      <c r="E14" s="11">
        <f>+E15</f>
        <v>1464414</v>
      </c>
      <c r="F14" s="11">
        <f>G14+H14</f>
        <v>1276981</v>
      </c>
      <c r="G14" s="11">
        <f>+G15</f>
        <v>0</v>
      </c>
      <c r="H14" s="11">
        <f>+H15</f>
        <v>1276981</v>
      </c>
      <c r="I14" s="11">
        <f>+I15</f>
        <v>1276981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250</v>
      </c>
      <c r="B15" s="10" t="s">
        <v>236</v>
      </c>
      <c r="C15" s="10" t="s">
        <v>237</v>
      </c>
      <c r="D15" s="11">
        <f>+D16</f>
        <v>265300</v>
      </c>
      <c r="E15" s="11">
        <f>+E16</f>
        <v>1464414</v>
      </c>
      <c r="F15" s="11">
        <f>G15+H15</f>
        <v>1276981</v>
      </c>
      <c r="G15" s="11">
        <f>+G16</f>
        <v>0</v>
      </c>
      <c r="H15" s="11">
        <f>+H16</f>
        <v>1276981</v>
      </c>
      <c r="I15" s="11">
        <f>+I16</f>
        <v>1276981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251</v>
      </c>
      <c r="B16" s="10" t="s">
        <v>170</v>
      </c>
      <c r="C16" s="10" t="s">
        <v>171</v>
      </c>
      <c r="D16" s="11">
        <v>265300</v>
      </c>
      <c r="E16" s="11">
        <v>1464414</v>
      </c>
      <c r="F16" s="11">
        <f>G16+H16</f>
        <v>1276981</v>
      </c>
      <c r="G16" s="11">
        <v>0</v>
      </c>
      <c r="H16" s="11">
        <v>1276981</v>
      </c>
      <c r="I16" s="11">
        <v>1276981</v>
      </c>
      <c r="J16" s="11">
        <v>0</v>
      </c>
      <c r="K16" s="11">
        <f>F16-I16-J16</f>
        <v>0</v>
      </c>
    </row>
    <row r="17" spans="1:12" s="6" customFormat="1" x14ac:dyDescent="0.25">
      <c r="A17" s="10" t="s">
        <v>91</v>
      </c>
      <c r="B17" s="10" t="s">
        <v>173</v>
      </c>
      <c r="C17" s="10" t="s">
        <v>174</v>
      </c>
      <c r="D17" s="11">
        <f>D18</f>
        <v>0</v>
      </c>
      <c r="E17" s="11">
        <f>E18</f>
        <v>807251</v>
      </c>
      <c r="F17" s="11">
        <f>G17+H17</f>
        <v>577598</v>
      </c>
      <c r="G17" s="11">
        <f>G18</f>
        <v>0</v>
      </c>
      <c r="H17" s="11">
        <f>H18</f>
        <v>577598</v>
      </c>
      <c r="I17" s="11">
        <f>I18</f>
        <v>577598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94</v>
      </c>
      <c r="B18" s="10" t="s">
        <v>176</v>
      </c>
      <c r="C18" s="10" t="s">
        <v>177</v>
      </c>
      <c r="D18" s="11">
        <f>D19+D21</f>
        <v>0</v>
      </c>
      <c r="E18" s="11">
        <f>E19+E21</f>
        <v>807251</v>
      </c>
      <c r="F18" s="11">
        <f>G18+H18</f>
        <v>577598</v>
      </c>
      <c r="G18" s="11">
        <f>G19+G21</f>
        <v>0</v>
      </c>
      <c r="H18" s="11">
        <f>H19+H21</f>
        <v>577598</v>
      </c>
      <c r="I18" s="11">
        <f>I19+I21</f>
        <v>577598</v>
      </c>
      <c r="J18" s="11">
        <f>J19+J21</f>
        <v>0</v>
      </c>
      <c r="K18" s="11">
        <f>F18-I18-J18</f>
        <v>0</v>
      </c>
    </row>
    <row r="19" spans="1:12" s="6" customFormat="1" ht="96" x14ac:dyDescent="0.25">
      <c r="A19" s="10" t="s">
        <v>252</v>
      </c>
      <c r="B19" s="10" t="s">
        <v>179</v>
      </c>
      <c r="C19" s="10" t="s">
        <v>180</v>
      </c>
      <c r="D19" s="11">
        <f>+D20</f>
        <v>0</v>
      </c>
      <c r="E19" s="11">
        <f>+E20</f>
        <v>725478</v>
      </c>
      <c r="F19" s="11">
        <f>G19+H19</f>
        <v>495826</v>
      </c>
      <c r="G19" s="11">
        <f>+G20</f>
        <v>0</v>
      </c>
      <c r="H19" s="11">
        <f>+H20</f>
        <v>495826</v>
      </c>
      <c r="I19" s="11">
        <f>+I20</f>
        <v>495826</v>
      </c>
      <c r="J19" s="11">
        <f>+J20</f>
        <v>0</v>
      </c>
      <c r="K19" s="11">
        <f>F19-I19-J19</f>
        <v>0</v>
      </c>
    </row>
    <row r="20" spans="1:12" s="6" customFormat="1" ht="22.5" x14ac:dyDescent="0.25">
      <c r="A20" s="10" t="s">
        <v>142</v>
      </c>
      <c r="B20" s="10" t="s">
        <v>191</v>
      </c>
      <c r="C20" s="10" t="s">
        <v>192</v>
      </c>
      <c r="D20" s="11">
        <v>0</v>
      </c>
      <c r="E20" s="11">
        <v>725478</v>
      </c>
      <c r="F20" s="11">
        <f>G20+H20</f>
        <v>495826</v>
      </c>
      <c r="G20" s="11">
        <v>0</v>
      </c>
      <c r="H20" s="11">
        <v>495826</v>
      </c>
      <c r="I20" s="11">
        <v>495826</v>
      </c>
      <c r="J20" s="11">
        <v>0</v>
      </c>
      <c r="K20" s="11">
        <f>F20-I20-J20</f>
        <v>0</v>
      </c>
    </row>
    <row r="21" spans="1:12" s="6" customFormat="1" ht="33" x14ac:dyDescent="0.25">
      <c r="A21" s="10" t="s">
        <v>253</v>
      </c>
      <c r="B21" s="10" t="s">
        <v>194</v>
      </c>
      <c r="C21" s="10" t="s">
        <v>195</v>
      </c>
      <c r="D21" s="11">
        <f>+D22</f>
        <v>0</v>
      </c>
      <c r="E21" s="11">
        <f>+E22</f>
        <v>81773</v>
      </c>
      <c r="F21" s="11">
        <f>G21+H21</f>
        <v>81772</v>
      </c>
      <c r="G21" s="11">
        <f>+G22</f>
        <v>0</v>
      </c>
      <c r="H21" s="11">
        <f>+H22</f>
        <v>81772</v>
      </c>
      <c r="I21" s="11">
        <f>+I22</f>
        <v>81772</v>
      </c>
      <c r="J21" s="11">
        <f>+J22</f>
        <v>0</v>
      </c>
      <c r="K21" s="11">
        <f>F21-I21-J21</f>
        <v>0</v>
      </c>
    </row>
    <row r="22" spans="1:12" s="6" customFormat="1" ht="22.5" x14ac:dyDescent="0.25">
      <c r="A22" s="10" t="s">
        <v>254</v>
      </c>
      <c r="B22" s="10" t="s">
        <v>200</v>
      </c>
      <c r="C22" s="10" t="s">
        <v>201</v>
      </c>
      <c r="D22" s="11">
        <v>0</v>
      </c>
      <c r="E22" s="11">
        <v>81773</v>
      </c>
      <c r="F22" s="11">
        <f>G22+H22</f>
        <v>81772</v>
      </c>
      <c r="G22" s="11">
        <v>0</v>
      </c>
      <c r="H22" s="11">
        <v>81772</v>
      </c>
      <c r="I22" s="11">
        <v>81772</v>
      </c>
      <c r="J22" s="11">
        <v>0</v>
      </c>
      <c r="K22" s="11">
        <f>F22-I22-J22</f>
        <v>0</v>
      </c>
    </row>
    <row r="23" spans="1:12" s="6" customFormat="1" ht="33" x14ac:dyDescent="0.25">
      <c r="A23" s="10" t="s">
        <v>181</v>
      </c>
      <c r="B23" s="10" t="s">
        <v>203</v>
      </c>
      <c r="C23" s="10" t="s">
        <v>204</v>
      </c>
      <c r="D23" s="11">
        <f>+D24</f>
        <v>0</v>
      </c>
      <c r="E23" s="11">
        <f>+E24</f>
        <v>146795</v>
      </c>
      <c r="F23" s="11">
        <f>G23+H23</f>
        <v>146795</v>
      </c>
      <c r="G23" s="11">
        <f>+G24</f>
        <v>0</v>
      </c>
      <c r="H23" s="11">
        <f>+H24</f>
        <v>146795</v>
      </c>
      <c r="I23" s="11">
        <f>+I24</f>
        <v>146795</v>
      </c>
      <c r="J23" s="11">
        <f>+J24</f>
        <v>0</v>
      </c>
      <c r="K23" s="11">
        <f>F23-I23-J23</f>
        <v>0</v>
      </c>
    </row>
    <row r="24" spans="1:12" s="6" customFormat="1" ht="33" x14ac:dyDescent="0.25">
      <c r="A24" s="10" t="s">
        <v>255</v>
      </c>
      <c r="B24" s="10" t="s">
        <v>206</v>
      </c>
      <c r="C24" s="10" t="s">
        <v>207</v>
      </c>
      <c r="D24" s="11">
        <f>D25</f>
        <v>0</v>
      </c>
      <c r="E24" s="11">
        <f>E25</f>
        <v>146795</v>
      </c>
      <c r="F24" s="11">
        <f>G24+H24</f>
        <v>146795</v>
      </c>
      <c r="G24" s="11">
        <f>G25</f>
        <v>0</v>
      </c>
      <c r="H24" s="11">
        <f>H25</f>
        <v>146795</v>
      </c>
      <c r="I24" s="11">
        <f>I25</f>
        <v>146795</v>
      </c>
      <c r="J24" s="11">
        <f>J25</f>
        <v>0</v>
      </c>
      <c r="K24" s="11">
        <f>F24-I24-J24</f>
        <v>0</v>
      </c>
    </row>
    <row r="25" spans="1:12" s="6" customFormat="1" ht="22.5" x14ac:dyDescent="0.25">
      <c r="A25" s="10" t="s">
        <v>256</v>
      </c>
      <c r="B25" s="10" t="s">
        <v>209</v>
      </c>
      <c r="C25" s="10" t="s">
        <v>210</v>
      </c>
      <c r="D25" s="11">
        <v>0</v>
      </c>
      <c r="E25" s="11">
        <v>146795</v>
      </c>
      <c r="F25" s="11">
        <f>G25+H25</f>
        <v>146795</v>
      </c>
      <c r="G25" s="11">
        <v>0</v>
      </c>
      <c r="H25" s="11">
        <v>146795</v>
      </c>
      <c r="I25" s="11">
        <v>146795</v>
      </c>
      <c r="J25" s="11">
        <v>0</v>
      </c>
      <c r="K25" s="11">
        <f>F25-I25-J25</f>
        <v>0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211</v>
      </c>
      <c r="B27" s="13"/>
      <c r="C27" s="13"/>
      <c r="D27" s="13"/>
      <c r="E27" s="13"/>
      <c r="F27" s="13"/>
      <c r="G27" s="13"/>
      <c r="H27" s="13"/>
      <c r="I27" s="13" t="s">
        <v>213</v>
      </c>
      <c r="J27" s="13"/>
      <c r="K27" s="13"/>
      <c r="L27" s="13"/>
    </row>
    <row r="28" spans="1:12" x14ac:dyDescent="0.25">
      <c r="A28" s="3" t="s">
        <v>212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2">
    <mergeCell ref="A27:D27"/>
    <mergeCell ref="A28:D28"/>
    <mergeCell ref="E27:H27"/>
    <mergeCell ref="E28:H28"/>
    <mergeCell ref="I27:L27"/>
    <mergeCell ref="I28:L2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2021-03-02T08:39:02Z</dcterms:created>
  <dcterms:modified xsi:type="dcterms:W3CDTF">2021-03-02T08:39:16Z</dcterms:modified>
</cp:coreProperties>
</file>